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/>
  <mc:AlternateContent xmlns:mc="http://schemas.openxmlformats.org/markup-compatibility/2006">
    <mc:Choice Requires="x15">
      <x15ac:absPath xmlns:x15ac="http://schemas.microsoft.com/office/spreadsheetml/2010/11/ac" url="https://swissclassicworld.sharepoint.com/sites/SWISSCLASSICWORLD/Freigegebene Dokumente/SCW2024 - Workfiles/SCW2024 - Ausstellerunterlagen/"/>
    </mc:Choice>
  </mc:AlternateContent>
  <xr:revisionPtr revIDLastSave="0" documentId="8_{25E3C63F-6922-BF4D-99BB-60795914F111}" xr6:coauthVersionLast="47" xr6:coauthVersionMax="47" xr10:uidLastSave="{00000000-0000-0000-0000-000000000000}"/>
  <bookViews>
    <workbookView xWindow="22160" yWindow="500" windowWidth="29040" windowHeight="15840" tabRatio="477" xr2:uid="{00000000-000D-0000-FFFF-FFFF00000000}"/>
  </bookViews>
  <sheets>
    <sheet name="Bestellformula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1" i="7" l="1"/>
  <c r="C51" i="7"/>
  <c r="O41" i="7"/>
  <c r="O42" i="7"/>
  <c r="O43" i="7"/>
  <c r="O26" i="7"/>
  <c r="O27" i="7"/>
  <c r="O28" i="7"/>
  <c r="O31" i="7"/>
  <c r="O32" i="7"/>
  <c r="O25" i="7"/>
  <c r="P81" i="7"/>
  <c r="P82" i="7"/>
  <c r="P85" i="7"/>
  <c r="P86" i="7"/>
  <c r="P89" i="7"/>
  <c r="P90" i="7"/>
  <c r="P91" i="7"/>
  <c r="P92" i="7"/>
  <c r="P95" i="7"/>
  <c r="P98" i="7"/>
  <c r="P99" i="7"/>
  <c r="P100" i="7"/>
  <c r="P103" i="7"/>
  <c r="P104" i="7"/>
  <c r="P105" i="7"/>
  <c r="P106" i="7"/>
  <c r="P70" i="7"/>
  <c r="P71" i="7"/>
  <c r="P72" i="7"/>
  <c r="P73" i="7"/>
  <c r="P74" i="7"/>
  <c r="P75" i="7"/>
  <c r="P76" i="7"/>
  <c r="P77" i="7"/>
  <c r="P78" i="7"/>
  <c r="P57" i="7"/>
  <c r="P58" i="7"/>
  <c r="P59" i="7"/>
  <c r="P60" i="7"/>
  <c r="P61" i="7"/>
  <c r="P62" i="7"/>
  <c r="P63" i="7"/>
  <c r="P64" i="7"/>
  <c r="P65" i="7"/>
  <c r="P66" i="7"/>
  <c r="P67" i="7"/>
  <c r="P56" i="7"/>
  <c r="P55" i="7"/>
  <c r="I37" i="7"/>
  <c r="O36" i="7" s="1"/>
  <c r="O45" i="7" l="1"/>
  <c r="O53" i="7" s="1"/>
  <c r="O109" i="7" l="1"/>
  <c r="P112" i="7" s="1"/>
  <c r="Q112" i="7" s="1"/>
  <c r="O113" i="7" l="1"/>
</calcChain>
</file>

<file path=xl/sharedStrings.xml><?xml version="1.0" encoding="utf-8"?>
<sst xmlns="http://schemas.openxmlformats.org/spreadsheetml/2006/main" count="235" uniqueCount="168">
  <si>
    <t>Halle:</t>
  </si>
  <si>
    <t>Masse (L x B x H)</t>
  </si>
  <si>
    <t>Anzahl</t>
  </si>
  <si>
    <t>Total</t>
  </si>
  <si>
    <t>Tische</t>
  </si>
  <si>
    <t>Info</t>
  </si>
  <si>
    <t>Masse  (L x B x H)</t>
  </si>
  <si>
    <t>Sonstiges</t>
  </si>
  <si>
    <t>Subtotal</t>
  </si>
  <si>
    <t>Allgemeine Mietbedingungen:</t>
  </si>
  <si>
    <t>DATUM:</t>
  </si>
  <si>
    <t>UNTERSCHRIFT:</t>
  </si>
  <si>
    <t>Bistrostuhl</t>
  </si>
  <si>
    <t>Hocker</t>
  </si>
  <si>
    <t>Korpus 1</t>
  </si>
  <si>
    <t>Infos</t>
  </si>
  <si>
    <t>* Verfügbarkeit nach Anfrage</t>
  </si>
  <si>
    <t>Beistelltisch</t>
  </si>
  <si>
    <t>Stehtisch</t>
  </si>
  <si>
    <t>Vitrinen</t>
  </si>
  <si>
    <t>Korpusvitrine</t>
  </si>
  <si>
    <t>Absperrband</t>
  </si>
  <si>
    <t>Bistrotisch klein</t>
  </si>
  <si>
    <t>Tisch klein</t>
  </si>
  <si>
    <t>Tisch gross</t>
  </si>
  <si>
    <t>Theke klein</t>
  </si>
  <si>
    <t xml:space="preserve">Sessel </t>
  </si>
  <si>
    <t>Plakatwände | Info</t>
  </si>
  <si>
    <t>Reduiteinrichtung</t>
  </si>
  <si>
    <t>Kühlschrank 140 L *</t>
  </si>
  <si>
    <t xml:space="preserve">Korpusse </t>
  </si>
  <si>
    <t xml:space="preserve">Sitzmöbel | Lounge </t>
  </si>
  <si>
    <t>Bar | Theken</t>
  </si>
  <si>
    <t>Festbank Garnitur *</t>
  </si>
  <si>
    <t>Preis | Stück</t>
  </si>
  <si>
    <t>Theke schmal offen</t>
  </si>
  <si>
    <t>weiss | Stromstecker Typ 13</t>
  </si>
  <si>
    <t xml:space="preserve">Stuhl (weiss) </t>
  </si>
  <si>
    <t xml:space="preserve">schwarz | chrom | Kunstleder </t>
  </si>
  <si>
    <t xml:space="preserve">schwarz | Kunstleder </t>
  </si>
  <si>
    <t>weiss | Kunstleder</t>
  </si>
  <si>
    <t>schwarz | Kunstleder</t>
  </si>
  <si>
    <t>Barhocker (standard)</t>
  </si>
  <si>
    <t>Barhocker (deluxe)</t>
  </si>
  <si>
    <t>schwarz | Füsse chrom</t>
  </si>
  <si>
    <t>weiss  | Füsse chrom</t>
  </si>
  <si>
    <t>schwarz | chrom | höhenverstellbar</t>
  </si>
  <si>
    <t>Aluminium | stapelbar</t>
  </si>
  <si>
    <t>sh = 85cm</t>
  </si>
  <si>
    <t>sh = 69 - 91cm</t>
  </si>
  <si>
    <t>sh = 45cm</t>
  </si>
  <si>
    <t>schwarz | Gestell schwarz</t>
  </si>
  <si>
    <t xml:space="preserve">weiss | Gestell schwarz </t>
  </si>
  <si>
    <t xml:space="preserve">chrom | transparent | Milchglas </t>
  </si>
  <si>
    <t xml:space="preserve">d = 60cm | h = 110cm </t>
  </si>
  <si>
    <t>Stehtisch quadratisch</t>
  </si>
  <si>
    <t xml:space="preserve">schwarz | Fuss chrom </t>
  </si>
  <si>
    <t xml:space="preserve">weiss | Fuss chrom </t>
  </si>
  <si>
    <t>weiss | Fuss chrom</t>
  </si>
  <si>
    <t xml:space="preserve">d = 60cm | h = 75cm </t>
  </si>
  <si>
    <t>weiss | 1 Tablar | unten offen</t>
  </si>
  <si>
    <t>weiss | 2 Tablare | abschliessbar</t>
  </si>
  <si>
    <t xml:space="preserve">h = 100cm </t>
  </si>
  <si>
    <t>Produktetafel *</t>
  </si>
  <si>
    <t>Aluminium | Fuss chrom</t>
  </si>
  <si>
    <t>weiss | Glas h = 15cm</t>
  </si>
  <si>
    <t xml:space="preserve">45 x 45cm | sh = 40cm  </t>
  </si>
  <si>
    <t xml:space="preserve">145 x 45cm | sh = 40cm </t>
  </si>
  <si>
    <t xml:space="preserve">75 x 60cm | h = 50cm  </t>
  </si>
  <si>
    <t xml:space="preserve">60 x 60cm | h = 110cm </t>
  </si>
  <si>
    <t xml:space="preserve">80 x 80cm | h = 75cm </t>
  </si>
  <si>
    <t xml:space="preserve">120 x 80cm | h = 75cm </t>
  </si>
  <si>
    <t xml:space="preserve">103 x 53cm | h = 220cm  </t>
  </si>
  <si>
    <t xml:space="preserve">53 x 53cm | h = 220cm  </t>
  </si>
  <si>
    <t xml:space="preserve">60 x 60cm | h = 85cm </t>
  </si>
  <si>
    <t xml:space="preserve">b = 51cm | h = 139cm </t>
  </si>
  <si>
    <t xml:space="preserve">L = 190cm | h = 100cm  </t>
  </si>
  <si>
    <t>110 x 60cm | h = 42cm</t>
  </si>
  <si>
    <t xml:space="preserve">103 x 53cm | h = 110cm </t>
  </si>
  <si>
    <t xml:space="preserve">35 x 35cm | h = 145cm  </t>
  </si>
  <si>
    <t>Absperrkordel VIP</t>
  </si>
  <si>
    <t xml:space="preserve">Holz | klappbar </t>
  </si>
  <si>
    <t xml:space="preserve">L = 220cm | h = 70cm   </t>
  </si>
  <si>
    <t>* oder andere Masse auf Anfrage</t>
  </si>
  <si>
    <t>weiss | chrom | stapelbar</t>
  </si>
  <si>
    <r>
      <t xml:space="preserve">Säulenvitrine </t>
    </r>
    <r>
      <rPr>
        <i/>
        <sz val="8"/>
        <rFont val="Eurostile LT Condensed"/>
      </rPr>
      <t>*</t>
    </r>
  </si>
  <si>
    <t>Lounge-Cube *</t>
  </si>
  <si>
    <t>• Ihre Bestellung nehmen wir gerne schriftlich mit diesem Bestell-Formular entgegen.</t>
  </si>
  <si>
    <t>• Die Verfügbarkeit einzelner Mietobjekte kann variieren, siehe Verfügbarkeit nach Anfrage (*).</t>
  </si>
  <si>
    <t>• Die Auslieferung des Mietmaterials erfolgt termingerecht vor dem Veranstaltungsbeginn.</t>
  </si>
  <si>
    <t xml:space="preserve">chrom | rot | modular | pro Stück </t>
  </si>
  <si>
    <t>Vitrine 1 *</t>
  </si>
  <si>
    <t xml:space="preserve">Vitrine 2 * </t>
  </si>
  <si>
    <t>• Der Mieter haftet beim gemieteten Material für Schäden und Verlust nach Empfang der Lieferung bis dessen Rückgabe.</t>
  </si>
  <si>
    <t>• Die Wasser- und Elektroanschlüsse am Veranstaltungsort sind nicht im Mietpreis inbegriffen.</t>
  </si>
  <si>
    <t>• Spezialwünsche wie Farben oder andere Grössen realisieren wir gerne. Nehmen sie mit uns Kontakt auf.</t>
  </si>
  <si>
    <t>• Die Mietpreise verstehen sich in Schweizer Franken exklusiv MwSt.</t>
  </si>
  <si>
    <t>weiss | chrom | höhenverstellbar</t>
  </si>
  <si>
    <t xml:space="preserve">36 x 58cm | h = 70cm </t>
  </si>
  <si>
    <t>Kubus weiss gross</t>
  </si>
  <si>
    <t xml:space="preserve">Tisch gross </t>
  </si>
  <si>
    <t>silber | A4 | hoch/ quer</t>
  </si>
  <si>
    <t>silber | A3 | hoch/ quer</t>
  </si>
  <si>
    <t>PLZ | Ort:</t>
  </si>
  <si>
    <t xml:space="preserve">Produktetafel </t>
  </si>
  <si>
    <t>Rundungsdifferenz</t>
  </si>
  <si>
    <t>www.wetransfer.com</t>
  </si>
  <si>
    <t>m2</t>
  </si>
  <si>
    <t>=</t>
  </si>
  <si>
    <t>x</t>
  </si>
  <si>
    <t>cm</t>
  </si>
  <si>
    <t>Galgenspot / Gallows Spot / Gallows spot</t>
  </si>
  <si>
    <t>Was
Description 
Description</t>
  </si>
  <si>
    <t>Festtisch (ohne Bank) *</t>
  </si>
  <si>
    <t>Infowall breit</t>
  </si>
  <si>
    <t>LCD – Monitor 50‘ Zoll Standfuss / model with stand / modèle avec pied</t>
  </si>
  <si>
    <t>LCD – Monitor 50‘ Zoll Wandmontage inkl. Massivwand / 
wall mounting incl. solid wall / montage mural, y compris mur massif</t>
  </si>
  <si>
    <t xml:space="preserve">am@3-d-art.ch </t>
  </si>
  <si>
    <t xml:space="preserve">grosse Datenmengen / large data volumes / grandes quantités de données: </t>
  </si>
  <si>
    <t>Firma / company / maison:</t>
  </si>
  <si>
    <t>Verantwortlich / responsible / responsable:</t>
  </si>
  <si>
    <t>Strasse / street / rue:</t>
  </si>
  <si>
    <t>Ort / town / lieu:</t>
  </si>
  <si>
    <t>Halle / hall:</t>
  </si>
  <si>
    <t>E-Mail / e-mail address / adresse électronique:</t>
  </si>
  <si>
    <t>Telefon Geschäft / phone company / téléphone entreprise:</t>
  </si>
  <si>
    <t>Telefon Mobile / phone mobile / téléphone mobile:</t>
  </si>
  <si>
    <t>Zusätze inkl. Montage / additional fittings including assembly / aménagements montage include</t>
  </si>
  <si>
    <t xml:space="preserve">Bauliche Elemente / constructional elements / éléments de construction </t>
  </si>
  <si>
    <t>Preis/Stück
Price/piece 
Prix/unité</t>
  </si>
  <si>
    <t>Anzahl
Quantity 
Quantité</t>
  </si>
  <si>
    <t>Vorhang weiss / curtain white / rideau blanc</t>
  </si>
  <si>
    <t>Wandelement weiss 1m / wall element white 1m / elément de paroi blanc 1m</t>
  </si>
  <si>
    <t xml:space="preserve">Farbvergrösserung auf Forex 5mm pro m2 Wandmontage
Color enlarge Forex 5 mm per m2 Wall mounting
Couleur agrandir Forex 5 mm par m2 Montage mural </t>
  </si>
  <si>
    <t>2m = 197cm Breite/ with/ largeur x 250cm Höhe/ height/ hauteur</t>
  </si>
  <si>
    <t>3m = 297cm Breite/ with/ largeur x 250cm Höhe/ height/ hauteur</t>
  </si>
  <si>
    <t>4m = 397cm Breite/ with/ largeur x 250cm Höhe/ height/ hauteur</t>
  </si>
  <si>
    <t xml:space="preserve">Grösse / Size / Taille </t>
  </si>
  <si>
    <t>Technik / Technology / Technologie</t>
  </si>
  <si>
    <t xml:space="preserve">Türe weiss, abschliessbar / door white, lockable / porte blanche, avec serrure </t>
  </si>
  <si>
    <t>Verspätete Bestellungen haben einen Aufpreis von 30% zur Folge.
Die Mietpreise gelten für die gesamte Veranstaltungsdauer.</t>
  </si>
  <si>
    <t>Firma | Kontakt:</t>
  </si>
  <si>
    <t>Grafik / Graphics / Graphique  (Wandhöhe / wall height / hauteur du mur = 250cm)</t>
  </si>
  <si>
    <t>Formular einsenden an / this form sent to be / formulaire envoyer à:</t>
  </si>
  <si>
    <t xml:space="preserve">Herr Antonio Meloni </t>
  </si>
  <si>
    <t>Anfragen und Beratung:</t>
  </si>
  <si>
    <t xml:space="preserve">Übertrag </t>
  </si>
  <si>
    <r>
      <rPr>
        <b/>
        <sz val="10"/>
        <color rgb="FF000000"/>
        <rFont val="Eurostile LT Condensed"/>
      </rPr>
      <t xml:space="preserve">RECHNUNGSADRESSE / BILLING ADDRESS / ADRESSE DE FACTURATION </t>
    </r>
    <r>
      <rPr>
        <b/>
        <sz val="10"/>
        <color indexed="8"/>
        <rFont val="Eurostile LT Condensed"/>
      </rPr>
      <t xml:space="preserve">
</t>
    </r>
    <r>
      <rPr>
        <b/>
        <sz val="10"/>
        <color rgb="FF000000"/>
        <rFont val="Eurostile LT Condensed"/>
      </rPr>
      <t xml:space="preserve">(nur ausfüllen wenn NICHT identisch mit Aussstelleradresse / only fill in if NOT identical with exhibitor address / ne remplir que si elle n'est pas identique à l'adresse de l'émetteur) </t>
    </r>
  </si>
  <si>
    <t xml:space="preserve">weiss | Türe abschliessbar | Tablare </t>
  </si>
  <si>
    <t xml:space="preserve">96.5 x 39.5cm | h=90cm  </t>
  </si>
  <si>
    <t xml:space="preserve">119.5x39.5cm h=110cm  </t>
  </si>
  <si>
    <t xml:space="preserve">60x68x75cm sh = 46cm </t>
  </si>
  <si>
    <t>weiss | Schiebetür abschliessbar *</t>
  </si>
  <si>
    <t>weiss | abschliessbar inkl. Bel.</t>
  </si>
  <si>
    <t>schwarz | abschliessbar inkl. Bel.</t>
  </si>
  <si>
    <t>weiss | Acrylglas h = 35cm</t>
  </si>
  <si>
    <t>weiss | exkl. Prospekthalter</t>
  </si>
  <si>
    <t>GRAFIKDATEN senden an
data graphic send to / envoie les dates du graphiques à:</t>
  </si>
  <si>
    <t xml:space="preserve">Rückwände Bild vorgesetzt inkl. Montage 
rear wall picture provided incl. Assembly / parois en fond image proposais montage include 
Beispiele / exemple / example
</t>
  </si>
  <si>
    <t>Stand:</t>
  </si>
  <si>
    <t>• Bei den angegebenen Maßen, Farben, Formen und Materialien sind geringfügige Abweichungen je nach Ausführung möglich.</t>
  </si>
  <si>
    <t>• Für bestelltes, aber an der betreffenden Verantaltung nicht abgenommenes Material wird der volle Mietpreis verrechnet.</t>
  </si>
  <si>
    <t>Mietpreis Total</t>
  </si>
  <si>
    <t>Stand-Nr. / stand number / numéro stand</t>
  </si>
  <si>
    <t>Verspätete Bestellungen haben einen Aufpreis von 30% zur Folge
Die Mietpreise gelten für die gesamte Veranstaltungsdauer</t>
  </si>
  <si>
    <t>Zusatzausstattungen - Bestellformular
Bestellungen sind bis 13.05.2024 einzureichen.</t>
  </si>
  <si>
    <t xml:space="preserve">Mietmobiliar - Bestellformular Version 01.2023 
Bestellungen sind bis 13.05.2024 einzureichen.
  </t>
  </si>
  <si>
    <t>MwSt. 8.1%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</si>
</sst>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CHF&quot;\ * #,##0.00_ ;_ &quot;CHF&quot;\ * \-#,##0.00_ ;_ &quot;CHF&quot;\ * &quot;-&quot;??_ ;_ @_ "/>
    <numFmt numFmtId="165" formatCode="00.000"/>
    <numFmt numFmtId="166" formatCode="00"/>
    <numFmt numFmtId="167" formatCode="_ [$CHF-807]\ * #,##0.00_ ;_ [$CHF-807]\ * \-#,##0.00_ ;_ [$CHF-807]\ * &quot;-&quot;??_ ;_ @_ "/>
  </numFmts>
  <fonts count="43">
    <font>
      <sz val="10"/>
      <name val="Arial"/>
      <family val="2"/>
    </font>
    <font>
      <sz val="7"/>
      <name val="Eurostile LT Condensed"/>
      <family val="2"/>
      <charset val="1"/>
    </font>
    <font>
      <sz val="10"/>
      <name val="Eurostile LT Condensed"/>
      <family val="2"/>
      <charset val="1"/>
    </font>
    <font>
      <sz val="9"/>
      <name val="Eurostile LT Condensed"/>
      <family val="2"/>
      <charset val="1"/>
    </font>
    <font>
      <b/>
      <sz val="8"/>
      <name val="Arial"/>
      <family val="2"/>
      <charset val="1"/>
    </font>
    <font>
      <sz val="8"/>
      <name val="Eurostile LT Condensed"/>
      <family val="2"/>
      <charset val="1"/>
    </font>
    <font>
      <b/>
      <sz val="8"/>
      <color indexed="8"/>
      <name val="Eurostile LT Condensed"/>
      <family val="2"/>
      <charset val="1"/>
    </font>
    <font>
      <sz val="6"/>
      <name val="Eurostile LT Condensed"/>
    </font>
    <font>
      <sz val="8"/>
      <name val="Eurostile LT Condensed"/>
    </font>
    <font>
      <sz val="7"/>
      <name val="Eurostile LT Condensed"/>
    </font>
    <font>
      <b/>
      <sz val="8"/>
      <name val="Eurostile LT Condensed"/>
    </font>
    <font>
      <sz val="10"/>
      <name val="Eurostile LT Condensed"/>
    </font>
    <font>
      <b/>
      <sz val="7"/>
      <name val="Eurostile LT Condensed"/>
    </font>
    <font>
      <b/>
      <sz val="10"/>
      <name val="Eurostile LT Condensed"/>
    </font>
    <font>
      <sz val="6"/>
      <name val="Eurostile LT Condensed"/>
      <family val="2"/>
      <charset val="1"/>
    </font>
    <font>
      <sz val="10"/>
      <name val="Arial"/>
      <family val="2"/>
    </font>
    <font>
      <b/>
      <sz val="9"/>
      <color indexed="9"/>
      <name val="Eurostile LT Condensed"/>
    </font>
    <font>
      <b/>
      <sz val="10"/>
      <color rgb="FFFFFFFF"/>
      <name val="Eurostile LT Condensed"/>
    </font>
    <font>
      <sz val="7.5"/>
      <name val="Eurostile LT Condensed"/>
    </font>
    <font>
      <i/>
      <sz val="8"/>
      <name val="Eurostile LT Condensed"/>
    </font>
    <font>
      <b/>
      <sz val="12"/>
      <name val="Eurostile LT Condensed"/>
    </font>
    <font>
      <sz val="10"/>
      <color indexed="8"/>
      <name val="Eurostile LT Condensed"/>
      <family val="2"/>
      <charset val="1"/>
    </font>
    <font>
      <b/>
      <sz val="7"/>
      <color theme="0"/>
      <name val="Eurostile LT Condensed"/>
    </font>
    <font>
      <b/>
      <sz val="11"/>
      <name val="Eurostile LT Condensed"/>
    </font>
    <font>
      <b/>
      <sz val="13"/>
      <color indexed="9"/>
      <name val="Eurostile LT Condensed"/>
    </font>
    <font>
      <sz val="11"/>
      <name val="Eurostile LT Condensed"/>
      <family val="2"/>
      <charset val="1"/>
    </font>
    <font>
      <u/>
      <sz val="10"/>
      <color theme="10"/>
      <name val="Arial"/>
      <family val="2"/>
    </font>
    <font>
      <sz val="9"/>
      <name val="Eurostile LT Condensed"/>
    </font>
    <font>
      <b/>
      <sz val="10"/>
      <name val="Eurostile LT Condensed"/>
      <family val="2"/>
      <charset val="1"/>
    </font>
    <font>
      <sz val="11"/>
      <name val="Eurostile LT Condensed"/>
    </font>
    <font>
      <sz val="11"/>
      <color indexed="8"/>
      <name val="Eurostile LT Condensed"/>
      <family val="2"/>
      <charset val="1"/>
    </font>
    <font>
      <b/>
      <sz val="9"/>
      <name val="Eurostile LT Condensed"/>
    </font>
    <font>
      <b/>
      <sz val="9"/>
      <color indexed="8"/>
      <name val="Eurostile LT Condensed"/>
    </font>
    <font>
      <b/>
      <sz val="10"/>
      <color theme="0"/>
      <name val="Eurostile LT Condensed"/>
    </font>
    <font>
      <b/>
      <sz val="11"/>
      <color theme="0"/>
      <name val="Eurostile LT Condensed"/>
    </font>
    <font>
      <sz val="11"/>
      <color rgb="FFFF0000"/>
      <name val="Eurostile LT Condensed"/>
    </font>
    <font>
      <u/>
      <sz val="11"/>
      <color rgb="FFFF0000"/>
      <name val="Eurostile LT Condensed"/>
    </font>
    <font>
      <u/>
      <sz val="10"/>
      <name val="Eurostile LT Condensed"/>
    </font>
    <font>
      <b/>
      <sz val="10"/>
      <color indexed="8"/>
      <name val="Eurostile LT Condensed"/>
    </font>
    <font>
      <b/>
      <sz val="10"/>
      <color rgb="FF000000"/>
      <name val="Eurostile LT Condensed"/>
    </font>
    <font>
      <sz val="9"/>
      <name val="Arial"/>
      <family val="2"/>
    </font>
    <font>
      <sz val="11"/>
      <color theme="0"/>
      <name val="Eurostile LT Condensed"/>
    </font>
    <font>
      <b/>
      <sz val="13.5"/>
      <name val="Eurostile LT Condensed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theme="0" tint="-0.499984740745262"/>
        <bgColor indexed="55"/>
      </patternFill>
    </fill>
    <fill>
      <patternFill patternType="solid">
        <fgColor rgb="FFFFE9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1706"/>
        <bgColor indexed="64"/>
      </patternFill>
    </fill>
    <fill>
      <patternFill patternType="solid">
        <fgColor rgb="FFF01706"/>
        <bgColor indexed="23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6">
    <xf numFmtId="0" fontId="0" fillId="0" borderId="0" xfId="0"/>
    <xf numFmtId="0" fontId="5" fillId="0" borderId="0" xfId="0" applyFont="1"/>
    <xf numFmtId="4" fontId="5" fillId="0" borderId="0" xfId="0" applyNumberFormat="1" applyFont="1"/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7" fontId="8" fillId="0" borderId="9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/>
    </xf>
    <xf numFmtId="4" fontId="16" fillId="4" borderId="2" xfId="0" applyNumberFormat="1" applyFont="1" applyFill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 applyProtection="1">
      <alignment horizontal="center" vertical="center"/>
      <protection locked="0"/>
    </xf>
    <xf numFmtId="3" fontId="8" fillId="5" borderId="2" xfId="0" applyNumberFormat="1" applyFont="1" applyFill="1" applyBorder="1" applyAlignment="1" applyProtection="1">
      <alignment horizontal="center" vertical="center"/>
      <protection locked="0"/>
    </xf>
    <xf numFmtId="3" fontId="8" fillId="5" borderId="4" xfId="0" applyNumberFormat="1" applyFont="1" applyFill="1" applyBorder="1" applyAlignment="1" applyProtection="1">
      <alignment horizontal="center"/>
      <protection locked="0"/>
    </xf>
    <xf numFmtId="3" fontId="8" fillId="5" borderId="12" xfId="0" applyNumberFormat="1" applyFont="1" applyFill="1" applyBorder="1" applyAlignment="1" applyProtection="1">
      <alignment horizontal="center"/>
      <protection locked="0"/>
    </xf>
    <xf numFmtId="4" fontId="9" fillId="0" borderId="8" xfId="0" applyNumberFormat="1" applyFont="1" applyBorder="1" applyAlignment="1">
      <alignment horizontal="left" vertical="center"/>
    </xf>
    <xf numFmtId="4" fontId="22" fillId="0" borderId="8" xfId="0" applyNumberFormat="1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left" vertical="center"/>
    </xf>
    <xf numFmtId="3" fontId="29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right" vertical="top" wrapText="1"/>
    </xf>
    <xf numFmtId="4" fontId="12" fillId="0" borderId="16" xfId="0" applyNumberFormat="1" applyFont="1" applyBorder="1" applyAlignment="1">
      <alignment horizontal="left"/>
    </xf>
    <xf numFmtId="4" fontId="9" fillId="0" borderId="9" xfId="0" applyNumberFormat="1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3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" fontId="32" fillId="0" borderId="0" xfId="0" applyNumberFormat="1" applyFont="1"/>
    <xf numFmtId="49" fontId="21" fillId="0" borderId="0" xfId="0" applyNumberFormat="1" applyFont="1" applyAlignment="1" applyProtection="1">
      <alignment horizontal="left"/>
      <protection locked="0"/>
    </xf>
    <xf numFmtId="0" fontId="24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right" vertical="top"/>
    </xf>
    <xf numFmtId="0" fontId="31" fillId="0" borderId="9" xfId="0" applyFont="1" applyBorder="1" applyAlignment="1">
      <alignment horizontal="left" vertical="center"/>
    </xf>
    <xf numFmtId="0" fontId="31" fillId="0" borderId="18" xfId="0" applyFont="1" applyBorder="1" applyAlignment="1">
      <alignment horizontal="left"/>
    </xf>
    <xf numFmtId="165" fontId="29" fillId="0" borderId="0" xfId="0" applyNumberFormat="1" applyFont="1" applyAlignment="1">
      <alignment horizontal="left" vertical="center"/>
    </xf>
    <xf numFmtId="167" fontId="29" fillId="0" borderId="0" xfId="0" applyNumberFormat="1" applyFont="1" applyAlignment="1">
      <alignment horizontal="right" vertical="center"/>
    </xf>
    <xf numFmtId="0" fontId="34" fillId="0" borderId="34" xfId="0" applyFont="1" applyBorder="1" applyAlignment="1">
      <alignment horizontal="right" vertical="top" wrapText="1"/>
    </xf>
    <xf numFmtId="0" fontId="0" fillId="0" borderId="34" xfId="0" applyBorder="1"/>
    <xf numFmtId="0" fontId="16" fillId="4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/>
    <xf numFmtId="0" fontId="5" fillId="0" borderId="2" xfId="0" applyFont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 vertical="center" wrapText="1"/>
    </xf>
    <xf numFmtId="0" fontId="40" fillId="0" borderId="0" xfId="0" applyFont="1"/>
    <xf numFmtId="166" fontId="1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27" fillId="0" borderId="3" xfId="0" applyFont="1" applyBorder="1" applyAlignment="1">
      <alignment vertical="center"/>
    </xf>
    <xf numFmtId="49" fontId="27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4" fontId="29" fillId="6" borderId="0" xfId="2" applyNumberFormat="1" applyFont="1" applyFill="1" applyBorder="1" applyAlignment="1">
      <alignment vertical="center"/>
    </xf>
    <xf numFmtId="49" fontId="37" fillId="0" borderId="15" xfId="2" applyNumberFormat="1" applyFont="1" applyFill="1" applyBorder="1" applyAlignment="1" applyProtection="1">
      <alignment vertical="center"/>
      <protection locked="0"/>
    </xf>
    <xf numFmtId="49" fontId="35" fillId="0" borderId="6" xfId="2" applyNumberFormat="1" applyFont="1" applyFill="1" applyBorder="1" applyAlignment="1" applyProtection="1">
      <alignment vertical="center"/>
      <protection locked="0"/>
    </xf>
    <xf numFmtId="49" fontId="36" fillId="0" borderId="6" xfId="2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4" fontId="3" fillId="6" borderId="6" xfId="0" applyNumberFormat="1" applyFont="1" applyFill="1" applyBorder="1" applyAlignment="1">
      <alignment vertical="center"/>
    </xf>
    <xf numFmtId="4" fontId="8" fillId="6" borderId="6" xfId="2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35" fillId="0" borderId="0" xfId="0" applyNumberFormat="1" applyFont="1" applyAlignment="1" applyProtection="1">
      <alignment vertical="center"/>
      <protection locked="0"/>
    </xf>
    <xf numFmtId="4" fontId="25" fillId="6" borderId="0" xfId="0" applyNumberFormat="1" applyFont="1" applyFill="1" applyAlignment="1">
      <alignment vertical="center"/>
    </xf>
    <xf numFmtId="0" fontId="2" fillId="0" borderId="18" xfId="0" applyFont="1" applyBorder="1" applyAlignment="1" applyProtection="1">
      <alignment horizontal="left"/>
      <protection locked="0"/>
    </xf>
    <xf numFmtId="49" fontId="13" fillId="0" borderId="3" xfId="0" applyNumberFormat="1" applyFont="1" applyBorder="1" applyProtection="1">
      <protection locked="0"/>
    </xf>
    <xf numFmtId="167" fontId="13" fillId="0" borderId="3" xfId="0" applyNumberFormat="1" applyFont="1" applyBorder="1" applyProtection="1">
      <protection locked="0"/>
    </xf>
    <xf numFmtId="167" fontId="8" fillId="0" borderId="16" xfId="1" applyNumberFormat="1" applyFont="1" applyFill="1" applyBorder="1" applyAlignment="1">
      <alignment horizontal="left"/>
    </xf>
    <xf numFmtId="167" fontId="8" fillId="0" borderId="16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 vertical="center"/>
    </xf>
    <xf numFmtId="0" fontId="11" fillId="0" borderId="34" xfId="0" applyFont="1" applyBorder="1" applyAlignment="1" applyProtection="1">
      <alignment vertical="center"/>
      <protection locked="0"/>
    </xf>
    <xf numFmtId="4" fontId="13" fillId="0" borderId="5" xfId="0" applyNumberFormat="1" applyFont="1" applyBorder="1" applyAlignment="1">
      <alignment horizontal="left" vertical="center"/>
    </xf>
    <xf numFmtId="3" fontId="29" fillId="5" borderId="1" xfId="0" applyNumberFormat="1" applyFont="1" applyFill="1" applyBorder="1" applyAlignment="1" applyProtection="1">
      <alignment horizontal="center" vertical="center"/>
      <protection locked="0"/>
    </xf>
    <xf numFmtId="3" fontId="29" fillId="5" borderId="26" xfId="0" applyNumberFormat="1" applyFont="1" applyFill="1" applyBorder="1" applyAlignment="1" applyProtection="1">
      <alignment horizontal="center" vertical="center"/>
      <protection locked="0"/>
    </xf>
    <xf numFmtId="3" fontId="29" fillId="5" borderId="27" xfId="0" applyNumberFormat="1" applyFont="1" applyFill="1" applyBorder="1" applyAlignment="1" applyProtection="1">
      <alignment horizontal="center" vertical="center"/>
      <protection locked="0"/>
    </xf>
    <xf numFmtId="165" fontId="13" fillId="6" borderId="3" xfId="0" applyNumberFormat="1" applyFont="1" applyFill="1" applyBorder="1" applyAlignment="1">
      <alignment horizontal="right" vertical="center"/>
    </xf>
    <xf numFmtId="0" fontId="13" fillId="5" borderId="3" xfId="0" applyFont="1" applyFill="1" applyBorder="1" applyAlignment="1" applyProtection="1">
      <alignment vertical="center"/>
      <protection locked="0"/>
    </xf>
    <xf numFmtId="165" fontId="13" fillId="6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vertical="center"/>
    </xf>
    <xf numFmtId="167" fontId="8" fillId="0" borderId="10" xfId="0" applyNumberFormat="1" applyFont="1" applyBorder="1" applyAlignment="1">
      <alignment vertical="center"/>
    </xf>
    <xf numFmtId="167" fontId="8" fillId="0" borderId="3" xfId="0" applyNumberFormat="1" applyFont="1" applyBorder="1" applyAlignment="1">
      <alignment vertical="center"/>
    </xf>
    <xf numFmtId="167" fontId="8" fillId="0" borderId="29" xfId="0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7" fontId="29" fillId="0" borderId="35" xfId="0" applyNumberFormat="1" applyFont="1" applyBorder="1" applyAlignment="1">
      <alignment horizontal="right" vertical="center"/>
    </xf>
    <xf numFmtId="167" fontId="29" fillId="0" borderId="28" xfId="1" applyNumberFormat="1" applyFont="1" applyFill="1" applyBorder="1" applyAlignment="1">
      <alignment horizontal="left" vertical="center"/>
    </xf>
    <xf numFmtId="167" fontId="8" fillId="0" borderId="28" xfId="0" applyNumberFormat="1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29" fillId="0" borderId="9" xfId="1" applyNumberFormat="1" applyFont="1" applyFill="1" applyBorder="1" applyAlignment="1">
      <alignment horizontal="left" vertical="center"/>
    </xf>
    <xf numFmtId="167" fontId="29" fillId="0" borderId="5" xfId="1" applyNumberFormat="1" applyFont="1" applyFill="1" applyBorder="1" applyAlignment="1">
      <alignment horizontal="left" vertical="center"/>
    </xf>
    <xf numFmtId="3" fontId="29" fillId="0" borderId="9" xfId="0" applyNumberFormat="1" applyFont="1" applyBorder="1" applyAlignment="1" applyProtection="1">
      <alignment horizontal="center" vertical="center"/>
      <protection locked="0"/>
    </xf>
    <xf numFmtId="4" fontId="31" fillId="0" borderId="16" xfId="0" applyNumberFormat="1" applyFont="1" applyBorder="1" applyAlignment="1">
      <alignment horizontal="left" vertical="center"/>
    </xf>
    <xf numFmtId="4" fontId="13" fillId="0" borderId="16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3" fontId="29" fillId="0" borderId="28" xfId="0" applyNumberFormat="1" applyFont="1" applyBorder="1" applyAlignment="1" applyProtection="1">
      <alignment vertical="center"/>
      <protection locked="0"/>
    </xf>
    <xf numFmtId="3" fontId="29" fillId="0" borderId="3" xfId="0" applyNumberFormat="1" applyFont="1" applyBorder="1" applyAlignment="1" applyProtection="1">
      <alignment vertical="center"/>
      <protection locked="0"/>
    </xf>
    <xf numFmtId="167" fontId="8" fillId="0" borderId="36" xfId="0" applyNumberFormat="1" applyFont="1" applyBorder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165" fontId="13" fillId="6" borderId="3" xfId="0" applyNumberFormat="1" applyFont="1" applyFill="1" applyBorder="1" applyAlignment="1">
      <alignment vertical="center"/>
    </xf>
    <xf numFmtId="167" fontId="8" fillId="0" borderId="7" xfId="0" applyNumberFormat="1" applyFont="1" applyBorder="1" applyAlignment="1">
      <alignment vertical="center"/>
    </xf>
    <xf numFmtId="167" fontId="29" fillId="0" borderId="3" xfId="1" applyNumberFormat="1" applyFont="1" applyFill="1" applyBorder="1" applyAlignment="1">
      <alignment vertical="center"/>
    </xf>
    <xf numFmtId="167" fontId="29" fillId="0" borderId="28" xfId="1" applyNumberFormat="1" applyFont="1" applyFill="1" applyBorder="1" applyAlignment="1">
      <alignment vertical="center"/>
    </xf>
    <xf numFmtId="167" fontId="29" fillId="0" borderId="0" xfId="1" applyNumberFormat="1" applyFont="1" applyFill="1" applyBorder="1" applyAlignment="1">
      <alignment vertical="center"/>
    </xf>
    <xf numFmtId="4" fontId="31" fillId="2" borderId="34" xfId="0" applyNumberFormat="1" applyFont="1" applyFill="1" applyBorder="1" applyAlignment="1">
      <alignment horizontal="left" vertical="center"/>
    </xf>
    <xf numFmtId="4" fontId="31" fillId="2" borderId="21" xfId="0" applyNumberFormat="1" applyFont="1" applyFill="1" applyBorder="1" applyAlignment="1">
      <alignment horizontal="left" vertical="center"/>
    </xf>
    <xf numFmtId="4" fontId="31" fillId="2" borderId="9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0" borderId="31" xfId="0" applyFont="1" applyBorder="1" applyAlignment="1">
      <alignment vertical="top" wrapText="1"/>
    </xf>
    <xf numFmtId="0" fontId="33" fillId="0" borderId="0" xfId="0" applyFont="1" applyAlignment="1">
      <alignment horizontal="left" vertical="top" wrapText="1"/>
    </xf>
    <xf numFmtId="49" fontId="37" fillId="0" borderId="34" xfId="2" applyNumberFormat="1" applyFont="1" applyFill="1" applyBorder="1" applyAlignment="1" applyProtection="1">
      <alignment vertical="center"/>
      <protection locked="0"/>
    </xf>
    <xf numFmtId="0" fontId="0" fillId="0" borderId="18" xfId="0" applyBorder="1"/>
    <xf numFmtId="166" fontId="16" fillId="4" borderId="2" xfId="0" applyNumberFormat="1" applyFont="1" applyFill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0" fontId="40" fillId="0" borderId="2" xfId="0" applyFont="1" applyBorder="1"/>
    <xf numFmtId="165" fontId="10" fillId="0" borderId="7" xfId="0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166" fontId="16" fillId="4" borderId="3" xfId="0" applyNumberFormat="1" applyFont="1" applyFill="1" applyBorder="1" applyAlignment="1">
      <alignment horizontal="center" vertical="center"/>
    </xf>
    <xf numFmtId="0" fontId="4" fillId="0" borderId="2" xfId="0" applyFont="1" applyBorder="1"/>
    <xf numFmtId="165" fontId="10" fillId="0" borderId="3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9" fillId="0" borderId="0" xfId="0" applyNumberFormat="1" applyFont="1" applyAlignment="1">
      <alignment vertical="center"/>
    </xf>
    <xf numFmtId="0" fontId="27" fillId="5" borderId="0" xfId="0" applyFont="1" applyFill="1" applyAlignment="1" applyProtection="1">
      <alignment horizontal="left" vertical="center"/>
      <protection locked="0"/>
    </xf>
    <xf numFmtId="0" fontId="27" fillId="5" borderId="3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34" xfId="0" applyFont="1" applyFill="1" applyBorder="1" applyAlignment="1" applyProtection="1">
      <alignment horizontal="center" vertical="center"/>
      <protection locked="0"/>
    </xf>
    <xf numFmtId="165" fontId="13" fillId="0" borderId="3" xfId="0" applyNumberFormat="1" applyFont="1" applyBorder="1" applyAlignment="1">
      <alignment horizontal="left" vertical="center"/>
    </xf>
    <xf numFmtId="165" fontId="11" fillId="0" borderId="2" xfId="0" applyNumberFormat="1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left" vertical="center"/>
    </xf>
    <xf numFmtId="165" fontId="11" fillId="0" borderId="28" xfId="0" applyNumberFormat="1" applyFont="1" applyBorder="1" applyAlignment="1">
      <alignment horizontal="left" vertical="center" wrapText="1"/>
    </xf>
    <xf numFmtId="165" fontId="11" fillId="0" borderId="25" xfId="0" applyNumberFormat="1" applyFont="1" applyBorder="1" applyAlignment="1">
      <alignment horizontal="left" vertical="center" wrapText="1"/>
    </xf>
    <xf numFmtId="165" fontId="11" fillId="0" borderId="3" xfId="0" applyNumberFormat="1" applyFont="1" applyBorder="1" applyAlignment="1">
      <alignment horizontal="left" vertical="center" wrapText="1"/>
    </xf>
    <xf numFmtId="165" fontId="11" fillId="0" borderId="11" xfId="0" applyNumberFormat="1" applyFont="1" applyBorder="1" applyAlignment="1">
      <alignment horizontal="left" vertical="center" wrapText="1"/>
    </xf>
    <xf numFmtId="165" fontId="23" fillId="0" borderId="2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left" vertical="center"/>
    </xf>
    <xf numFmtId="165" fontId="11" fillId="0" borderId="24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top" wrapText="1"/>
    </xf>
    <xf numFmtId="165" fontId="12" fillId="0" borderId="20" xfId="0" applyNumberFormat="1" applyFont="1" applyBorder="1" applyAlignment="1">
      <alignment horizontal="left" vertical="top" wrapText="1"/>
    </xf>
    <xf numFmtId="165" fontId="12" fillId="0" borderId="3" xfId="0" applyNumberFormat="1" applyFont="1" applyBorder="1" applyAlignment="1">
      <alignment horizontal="left" vertical="top" wrapText="1"/>
    </xf>
    <xf numFmtId="165" fontId="12" fillId="0" borderId="29" xfId="0" applyNumberFormat="1" applyFont="1" applyBorder="1" applyAlignment="1">
      <alignment horizontal="left" vertical="top" wrapText="1"/>
    </xf>
    <xf numFmtId="167" fontId="13" fillId="0" borderId="16" xfId="1" applyNumberFormat="1" applyFont="1" applyFill="1" applyBorder="1" applyAlignment="1">
      <alignment horizontal="center" vertical="center"/>
    </xf>
    <xf numFmtId="167" fontId="13" fillId="0" borderId="17" xfId="1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  <xf numFmtId="4" fontId="13" fillId="2" borderId="30" xfId="0" applyNumberFormat="1" applyFont="1" applyFill="1" applyBorder="1" applyAlignment="1">
      <alignment horizontal="left" vertical="center"/>
    </xf>
    <xf numFmtId="4" fontId="13" fillId="2" borderId="21" xfId="0" applyNumberFormat="1" applyFont="1" applyFill="1" applyBorder="1" applyAlignment="1">
      <alignment horizontal="left" vertical="center"/>
    </xf>
    <xf numFmtId="4" fontId="13" fillId="2" borderId="38" xfId="0" applyNumberFormat="1" applyFont="1" applyFill="1" applyBorder="1" applyAlignment="1">
      <alignment horizontal="left" vertical="center"/>
    </xf>
    <xf numFmtId="167" fontId="29" fillId="2" borderId="2" xfId="1" applyNumberFormat="1" applyFont="1" applyFill="1" applyBorder="1" applyAlignment="1">
      <alignment horizontal="center" vertical="center"/>
    </xf>
    <xf numFmtId="167" fontId="13" fillId="9" borderId="1" xfId="0" applyNumberFormat="1" applyFont="1" applyFill="1" applyBorder="1" applyAlignment="1" applyProtection="1">
      <alignment horizontal="center"/>
      <protection locked="0"/>
    </xf>
    <xf numFmtId="167" fontId="13" fillId="9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167" fontId="29" fillId="2" borderId="28" xfId="1" applyNumberFormat="1" applyFont="1" applyFill="1" applyBorder="1" applyAlignment="1">
      <alignment horizontal="center" vertical="center"/>
    </xf>
    <xf numFmtId="167" fontId="29" fillId="2" borderId="3" xfId="1" applyNumberFormat="1" applyFont="1" applyFill="1" applyBorder="1" applyAlignment="1">
      <alignment horizontal="center" vertical="center"/>
    </xf>
    <xf numFmtId="167" fontId="29" fillId="2" borderId="8" xfId="1" applyNumberFormat="1" applyFont="1" applyFill="1" applyBorder="1" applyAlignment="1">
      <alignment horizontal="center" vertical="center"/>
    </xf>
    <xf numFmtId="49" fontId="13" fillId="0" borderId="3" xfId="0" applyNumberFormat="1" applyFont="1" applyBorder="1" applyAlignment="1" applyProtection="1">
      <alignment horizontal="right"/>
      <protection locked="0"/>
    </xf>
    <xf numFmtId="165" fontId="28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2" xfId="0" quotePrefix="1" applyFont="1" applyBorder="1" applyAlignment="1">
      <alignment horizontal="left" vertical="center"/>
    </xf>
    <xf numFmtId="0" fontId="8" fillId="0" borderId="7" xfId="0" quotePrefix="1" applyFont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7" fontId="13" fillId="2" borderId="30" xfId="1" applyNumberFormat="1" applyFont="1" applyFill="1" applyBorder="1" applyAlignment="1">
      <alignment horizontal="center" vertical="center"/>
    </xf>
    <xf numFmtId="167" fontId="13" fillId="2" borderId="21" xfId="1" applyNumberFormat="1" applyFont="1" applyFill="1" applyBorder="1" applyAlignment="1">
      <alignment horizontal="center" vertical="center"/>
    </xf>
    <xf numFmtId="167" fontId="13" fillId="2" borderId="38" xfId="1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 applyProtection="1">
      <alignment horizontal="left" vertical="center"/>
      <protection locked="0"/>
    </xf>
    <xf numFmtId="3" fontId="8" fillId="0" borderId="2" xfId="0" applyNumberFormat="1" applyFont="1" applyBorder="1" applyAlignment="1" applyProtection="1">
      <alignment horizontal="left" vertical="center"/>
      <protection locked="0"/>
    </xf>
    <xf numFmtId="3" fontId="8" fillId="0" borderId="7" xfId="0" applyNumberFormat="1" applyFont="1" applyBorder="1" applyAlignment="1" applyProtection="1">
      <alignment horizontal="left" vertical="center"/>
      <protection locked="0"/>
    </xf>
    <xf numFmtId="167" fontId="8" fillId="2" borderId="35" xfId="1" applyNumberFormat="1" applyFont="1" applyFill="1" applyBorder="1" applyAlignment="1">
      <alignment horizontal="center" vertical="center"/>
    </xf>
    <xf numFmtId="167" fontId="8" fillId="2" borderId="28" xfId="1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7" fontId="11" fillId="0" borderId="22" xfId="0" applyNumberFormat="1" applyFont="1" applyBorder="1" applyAlignment="1">
      <alignment horizontal="center" vertical="center"/>
    </xf>
    <xf numFmtId="167" fontId="11" fillId="0" borderId="35" xfId="0" applyNumberFormat="1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11" xfId="0" applyNumberFormat="1" applyFont="1" applyBorder="1" applyAlignment="1">
      <alignment horizontal="center" vertical="center"/>
    </xf>
    <xf numFmtId="3" fontId="41" fillId="0" borderId="35" xfId="0" applyNumberFormat="1" applyFont="1" applyBorder="1" applyAlignment="1" applyProtection="1">
      <alignment horizontal="center" vertical="center"/>
      <protection locked="0"/>
    </xf>
    <xf numFmtId="3" fontId="41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left" vertical="center"/>
    </xf>
    <xf numFmtId="0" fontId="21" fillId="5" borderId="9" xfId="0" applyFont="1" applyFill="1" applyBorder="1" applyAlignment="1" applyProtection="1">
      <alignment horizontal="left" vertical="center" wrapText="1"/>
      <protection locked="0"/>
    </xf>
    <xf numFmtId="0" fontId="21" fillId="5" borderId="14" xfId="0" applyFont="1" applyFill="1" applyBorder="1" applyAlignment="1" applyProtection="1">
      <alignment horizontal="left" vertical="center" wrapText="1"/>
      <protection locked="0"/>
    </xf>
    <xf numFmtId="49" fontId="2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21" fillId="5" borderId="14" xfId="0" applyNumberFormat="1" applyFont="1" applyFill="1" applyBorder="1" applyAlignment="1" applyProtection="1">
      <alignment horizontal="left" vertical="center" wrapText="1"/>
      <protection locked="0"/>
    </xf>
    <xf numFmtId="0" fontId="30" fillId="6" borderId="0" xfId="0" applyFont="1" applyFill="1" applyAlignment="1">
      <alignment horizontal="left" vertical="center" wrapText="1"/>
    </xf>
    <xf numFmtId="167" fontId="11" fillId="0" borderId="23" xfId="0" applyNumberFormat="1" applyFont="1" applyBorder="1" applyAlignment="1">
      <alignment horizontal="center" vertical="center"/>
    </xf>
    <xf numFmtId="167" fontId="11" fillId="0" borderId="37" xfId="0" applyNumberFormat="1" applyFont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8" fillId="0" borderId="7" xfId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 vertical="center"/>
    </xf>
    <xf numFmtId="167" fontId="8" fillId="0" borderId="35" xfId="1" applyNumberFormat="1" applyFont="1" applyFill="1" applyBorder="1" applyAlignment="1">
      <alignment horizontal="center" vertical="center"/>
    </xf>
    <xf numFmtId="167" fontId="8" fillId="0" borderId="28" xfId="1" applyNumberFormat="1" applyFont="1" applyFill="1" applyBorder="1" applyAlignment="1">
      <alignment horizontal="center" vertical="center"/>
    </xf>
    <xf numFmtId="167" fontId="27" fillId="0" borderId="35" xfId="1" applyNumberFormat="1" applyFont="1" applyFill="1" applyBorder="1" applyAlignment="1">
      <alignment horizontal="center" vertical="center"/>
    </xf>
    <xf numFmtId="167" fontId="27" fillId="0" borderId="28" xfId="1" applyNumberFormat="1" applyFont="1" applyFill="1" applyBorder="1" applyAlignment="1">
      <alignment horizontal="center" vertical="center"/>
    </xf>
    <xf numFmtId="167" fontId="8" fillId="0" borderId="23" xfId="0" applyNumberFormat="1" applyFont="1" applyBorder="1" applyAlignment="1">
      <alignment horizontal="center" vertical="center"/>
    </xf>
    <xf numFmtId="167" fontId="8" fillId="0" borderId="24" xfId="0" applyNumberFormat="1" applyFont="1" applyBorder="1" applyAlignment="1">
      <alignment horizontal="center" vertical="center"/>
    </xf>
    <xf numFmtId="4" fontId="16" fillId="4" borderId="21" xfId="0" applyNumberFormat="1" applyFont="1" applyFill="1" applyBorder="1" applyAlignment="1">
      <alignment horizontal="center" vertical="center"/>
    </xf>
    <xf numFmtId="167" fontId="8" fillId="0" borderId="8" xfId="0" applyNumberFormat="1" applyFont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left" vertical="center" wrapText="1"/>
    </xf>
    <xf numFmtId="4" fontId="30" fillId="6" borderId="13" xfId="0" applyNumberFormat="1" applyFont="1" applyFill="1" applyBorder="1" applyAlignment="1">
      <alignment horizontal="left" vertical="center"/>
    </xf>
    <xf numFmtId="4" fontId="30" fillId="6" borderId="9" xfId="0" applyNumberFormat="1" applyFont="1" applyFill="1" applyBorder="1" applyAlignment="1">
      <alignment horizontal="left" vertical="center"/>
    </xf>
    <xf numFmtId="165" fontId="10" fillId="0" borderId="28" xfId="0" applyNumberFormat="1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left" vertical="center"/>
    </xf>
    <xf numFmtId="167" fontId="8" fillId="0" borderId="28" xfId="0" applyNumberFormat="1" applyFont="1" applyBorder="1" applyAlignment="1">
      <alignment horizontal="center" vertical="center"/>
    </xf>
    <xf numFmtId="167" fontId="8" fillId="0" borderId="33" xfId="0" applyNumberFormat="1" applyFont="1" applyBorder="1" applyAlignment="1">
      <alignment horizontal="center" vertical="center"/>
    </xf>
    <xf numFmtId="4" fontId="38" fillId="6" borderId="19" xfId="0" applyNumberFormat="1" applyFont="1" applyFill="1" applyBorder="1" applyAlignment="1">
      <alignment horizontal="left" vertical="center" wrapText="1"/>
    </xf>
    <xf numFmtId="4" fontId="38" fillId="6" borderId="18" xfId="0" applyNumberFormat="1" applyFont="1" applyFill="1" applyBorder="1" applyAlignment="1">
      <alignment horizontal="left" vertical="center"/>
    </xf>
    <xf numFmtId="4" fontId="38" fillId="6" borderId="6" xfId="0" applyNumberFormat="1" applyFont="1" applyFill="1" applyBorder="1" applyAlignment="1">
      <alignment horizontal="left" vertical="center"/>
    </xf>
    <xf numFmtId="4" fontId="38" fillId="6" borderId="0" xfId="0" applyNumberFormat="1" applyFont="1" applyFill="1" applyAlignment="1">
      <alignment horizontal="left" vertical="center"/>
    </xf>
    <xf numFmtId="167" fontId="11" fillId="0" borderId="7" xfId="0" applyNumberFormat="1" applyFont="1" applyBorder="1" applyAlignment="1">
      <alignment horizontal="center" vertical="center"/>
    </xf>
    <xf numFmtId="49" fontId="30" fillId="5" borderId="13" xfId="0" applyNumberFormat="1" applyFont="1" applyFill="1" applyBorder="1" applyAlignment="1" applyProtection="1">
      <alignment horizontal="left" vertical="center"/>
      <protection locked="0"/>
    </xf>
    <xf numFmtId="49" fontId="30" fillId="5" borderId="9" xfId="0" applyNumberFormat="1" applyFont="1" applyFill="1" applyBorder="1" applyAlignment="1" applyProtection="1">
      <alignment horizontal="left" vertical="center"/>
      <protection locked="0"/>
    </xf>
    <xf numFmtId="49" fontId="21" fillId="5" borderId="13" xfId="0" applyNumberFormat="1" applyFont="1" applyFill="1" applyBorder="1" applyAlignment="1" applyProtection="1">
      <alignment horizontal="left" vertical="center"/>
      <protection locked="0"/>
    </xf>
    <xf numFmtId="49" fontId="21" fillId="5" borderId="9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left" vertical="center"/>
    </xf>
    <xf numFmtId="0" fontId="34" fillId="7" borderId="18" xfId="0" applyFont="1" applyFill="1" applyBorder="1" applyAlignment="1">
      <alignment horizontal="right" vertical="center" wrapText="1"/>
    </xf>
    <xf numFmtId="0" fontId="34" fillId="7" borderId="18" xfId="0" applyFont="1" applyFill="1" applyBorder="1" applyAlignment="1">
      <alignment horizontal="left" vertical="center" wrapText="1"/>
    </xf>
    <xf numFmtId="0" fontId="30" fillId="6" borderId="14" xfId="0" applyFont="1" applyFill="1" applyBorder="1" applyAlignment="1">
      <alignment horizontal="left" vertical="center" wrapText="1"/>
    </xf>
    <xf numFmtId="0" fontId="30" fillId="6" borderId="31" xfId="0" applyFont="1" applyFill="1" applyBorder="1" applyAlignment="1">
      <alignment horizontal="left" vertical="center" wrapText="1"/>
    </xf>
    <xf numFmtId="4" fontId="30" fillId="6" borderId="31" xfId="0" applyNumberFormat="1" applyFont="1" applyFill="1" applyBorder="1" applyAlignment="1">
      <alignment horizontal="left" vertical="center"/>
    </xf>
    <xf numFmtId="165" fontId="23" fillId="0" borderId="28" xfId="0" applyNumberFormat="1" applyFont="1" applyBorder="1" applyAlignment="1">
      <alignment horizontal="center" vertical="center"/>
    </xf>
    <xf numFmtId="165" fontId="31" fillId="0" borderId="2" xfId="0" applyNumberFormat="1" applyFont="1" applyBorder="1" applyAlignment="1">
      <alignment horizontal="left" vertical="center"/>
    </xf>
    <xf numFmtId="165" fontId="11" fillId="6" borderId="28" xfId="0" applyNumberFormat="1" applyFont="1" applyFill="1" applyBorder="1" applyAlignment="1">
      <alignment horizontal="left" vertical="center" wrapText="1"/>
    </xf>
    <xf numFmtId="167" fontId="29" fillId="0" borderId="25" xfId="0" applyNumberFormat="1" applyFont="1" applyBorder="1" applyAlignment="1">
      <alignment horizontal="center" vertical="center"/>
    </xf>
    <xf numFmtId="167" fontId="29" fillId="0" borderId="11" xfId="0" applyNumberFormat="1" applyFont="1" applyBorder="1" applyAlignment="1">
      <alignment horizontal="center" vertical="center"/>
    </xf>
    <xf numFmtId="165" fontId="13" fillId="6" borderId="3" xfId="0" applyNumberFormat="1" applyFont="1" applyFill="1" applyBorder="1" applyAlignment="1">
      <alignment horizontal="left" vertical="center"/>
    </xf>
    <xf numFmtId="0" fontId="42" fillId="6" borderId="0" xfId="0" applyFont="1" applyFill="1" applyAlignment="1">
      <alignment horizontal="left" vertical="center"/>
    </xf>
    <xf numFmtId="166" fontId="13" fillId="0" borderId="1" xfId="0" applyNumberFormat="1" applyFont="1" applyBorder="1" applyAlignment="1">
      <alignment horizontal="center" vertical="top" wrapText="1"/>
    </xf>
    <xf numFmtId="166" fontId="13" fillId="0" borderId="22" xfId="0" applyNumberFormat="1" applyFont="1" applyBorder="1" applyAlignment="1">
      <alignment horizontal="center" vertical="top" wrapText="1"/>
    </xf>
    <xf numFmtId="166" fontId="13" fillId="0" borderId="2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/>
    </xf>
    <xf numFmtId="49" fontId="38" fillId="0" borderId="0" xfId="0" applyNumberFormat="1" applyFont="1" applyAlignment="1" applyProtection="1">
      <alignment horizontal="left" vertical="center" wrapText="1"/>
      <protection locked="0"/>
    </xf>
    <xf numFmtId="49" fontId="21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13" xfId="0" applyFont="1" applyFill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>
      <alignment horizontal="left" vertical="center"/>
    </xf>
    <xf numFmtId="0" fontId="17" fillId="8" borderId="0" xfId="0" applyFont="1" applyFill="1" applyAlignment="1">
      <alignment horizontal="right" vertical="center" wrapText="1"/>
    </xf>
    <xf numFmtId="0" fontId="17" fillId="8" borderId="0" xfId="0" applyFont="1" applyFill="1" applyAlignment="1">
      <alignment horizontal="left" vertical="top" wrapText="1"/>
    </xf>
    <xf numFmtId="0" fontId="17" fillId="8" borderId="3" xfId="0" applyFont="1" applyFill="1" applyBorder="1" applyAlignment="1">
      <alignment horizontal="left" vertical="top" wrapText="1"/>
    </xf>
    <xf numFmtId="49" fontId="21" fillId="5" borderId="14" xfId="0" applyNumberFormat="1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31" fillId="0" borderId="13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4" fontId="16" fillId="4" borderId="7" xfId="0" applyNumberFormat="1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left" vertical="center"/>
    </xf>
    <xf numFmtId="166" fontId="16" fillId="3" borderId="0" xfId="0" applyNumberFormat="1" applyFont="1" applyFill="1" applyAlignment="1">
      <alignment horizontal="left" vertical="center"/>
    </xf>
    <xf numFmtId="167" fontId="13" fillId="2" borderId="13" xfId="1" applyNumberFormat="1" applyFont="1" applyFill="1" applyBorder="1" applyAlignment="1">
      <alignment horizontal="center" vertical="center"/>
    </xf>
    <xf numFmtId="167" fontId="13" fillId="2" borderId="9" xfId="1" applyNumberFormat="1" applyFont="1" applyFill="1" applyBorder="1" applyAlignment="1">
      <alignment horizontal="center" vertical="center"/>
    </xf>
    <xf numFmtId="167" fontId="13" fillId="2" borderId="14" xfId="1" applyNumberFormat="1" applyFont="1" applyFill="1" applyBorder="1" applyAlignment="1">
      <alignment horizontal="center" vertical="center"/>
    </xf>
    <xf numFmtId="167" fontId="13" fillId="2" borderId="32" xfId="1" applyNumberFormat="1" applyFont="1" applyFill="1" applyBorder="1" applyAlignment="1">
      <alignment horizontal="center" vertical="center"/>
    </xf>
    <xf numFmtId="167" fontId="23" fillId="2" borderId="13" xfId="1" applyNumberFormat="1" applyFont="1" applyFill="1" applyBorder="1" applyAlignment="1">
      <alignment horizontal="center" vertical="center"/>
    </xf>
    <xf numFmtId="167" fontId="23" fillId="2" borderId="9" xfId="1" applyNumberFormat="1" applyFont="1" applyFill="1" applyBorder="1" applyAlignment="1">
      <alignment horizontal="center" vertical="center"/>
    </xf>
    <xf numFmtId="167" fontId="23" fillId="2" borderId="1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E5"/>
      <color rgb="FFF01706"/>
      <color rgb="FFFF3300"/>
      <color rgb="FF005A9E"/>
      <color rgb="FFE535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8886</xdr:rowOff>
    </xdr:from>
    <xdr:ext cx="1433875" cy="634051"/>
    <xdr:pic>
      <xdr:nvPicPr>
        <xdr:cNvPr id="4" name="Grafik 3">
          <a:extLst>
            <a:ext uri="{FF2B5EF4-FFF2-40B4-BE49-F238E27FC236}">
              <a16:creationId xmlns:a16="http://schemas.microsoft.com/office/drawing/2014/main" id="{67C284A5-A799-47EE-882A-7EF898794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86"/>
          <a:ext cx="1433875" cy="634051"/>
        </a:xfrm>
        <a:prstGeom prst="rect">
          <a:avLst/>
        </a:prstGeom>
      </xdr:spPr>
    </xdr:pic>
    <xdr:clientData/>
  </xdr:oneCellAnchor>
  <xdr:twoCellAnchor editAs="oneCell">
    <xdr:from>
      <xdr:col>12</xdr:col>
      <xdr:colOff>86810</xdr:colOff>
      <xdr:row>0</xdr:row>
      <xdr:rowOff>0</xdr:rowOff>
    </xdr:from>
    <xdr:to>
      <xdr:col>16</xdr:col>
      <xdr:colOff>355934</xdr:colOff>
      <xdr:row>0</xdr:row>
      <xdr:rowOff>706854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AD45FFD-E253-C4B2-06E1-F6EEFC88D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8810" y="0"/>
          <a:ext cx="1793124" cy="706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@3-d-art.ch" TargetMode="External"/><Relationship Id="rId1" Type="http://schemas.openxmlformats.org/officeDocument/2006/relationships/hyperlink" Target="http://www.wetransfer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54D5-D10E-4E26-93E7-96F8A3321634}">
  <dimension ref="A1:AB125"/>
  <sheetViews>
    <sheetView showGridLines="0" tabSelected="1" zoomScale="190" zoomScaleNormal="190" zoomScaleSheetLayoutView="115" workbookViewId="0">
      <selection activeCell="A5" sqref="A5:G5"/>
    </sheetView>
  </sheetViews>
  <sheetFormatPr baseColWidth="10" defaultColWidth="0" defaultRowHeight="13" zeroHeight="1"/>
  <cols>
    <col min="1" max="16" width="5.6640625" customWidth="1"/>
    <col min="17" max="17" width="7.1640625" customWidth="1"/>
    <col min="18" max="28" width="0" hidden="1" customWidth="1"/>
    <col min="29" max="16384" width="11.5" hidden="1"/>
  </cols>
  <sheetData>
    <row r="1" spans="1:17" ht="57" customHeight="1"/>
    <row r="2" spans="1:17" ht="33.75" customHeight="1">
      <c r="A2" s="259" t="s">
        <v>165</v>
      </c>
      <c r="B2" s="259"/>
      <c r="C2" s="259"/>
      <c r="D2" s="259"/>
      <c r="E2" s="259"/>
      <c r="F2" s="259"/>
      <c r="G2" s="259"/>
      <c r="H2" s="258" t="s">
        <v>140</v>
      </c>
      <c r="I2" s="258"/>
      <c r="J2" s="258"/>
      <c r="K2" s="258"/>
      <c r="L2" s="258"/>
      <c r="M2" s="258"/>
      <c r="N2" s="258"/>
      <c r="O2" s="258"/>
      <c r="P2" s="258"/>
      <c r="Q2" s="258"/>
    </row>
    <row r="3" spans="1:17" ht="8.25" customHeight="1">
      <c r="A3" s="132"/>
      <c r="B3" s="35"/>
      <c r="C3" s="35"/>
      <c r="D3" s="35"/>
      <c r="E3" s="35"/>
      <c r="F3" s="35"/>
      <c r="G3" s="36"/>
      <c r="H3" s="36"/>
      <c r="I3" s="36"/>
      <c r="J3" s="36"/>
      <c r="K3" s="36"/>
      <c r="L3" s="51"/>
      <c r="M3" s="51"/>
      <c r="N3" s="52"/>
      <c r="O3" s="52"/>
      <c r="P3" s="52"/>
      <c r="Q3" s="52"/>
    </row>
    <row r="4" spans="1:17" ht="14.25" customHeight="1">
      <c r="A4" s="260" t="s">
        <v>119</v>
      </c>
      <c r="B4" s="261"/>
      <c r="C4" s="261"/>
      <c r="D4" s="261"/>
      <c r="E4" s="261"/>
      <c r="F4" s="261"/>
      <c r="G4" s="261"/>
      <c r="H4" s="262" t="s">
        <v>123</v>
      </c>
      <c r="I4" s="262"/>
      <c r="J4" s="262"/>
      <c r="K4" s="262"/>
      <c r="L4" s="262" t="s">
        <v>163</v>
      </c>
      <c r="M4" s="262"/>
      <c r="N4" s="262"/>
      <c r="O4" s="262"/>
      <c r="P4" s="262"/>
      <c r="Q4" s="242"/>
    </row>
    <row r="5" spans="1:17" ht="28" customHeight="1">
      <c r="A5" s="220"/>
      <c r="B5" s="220"/>
      <c r="C5" s="220"/>
      <c r="D5" s="220"/>
      <c r="E5" s="220"/>
      <c r="F5" s="220"/>
      <c r="G5" s="220"/>
      <c r="H5" s="276"/>
      <c r="I5" s="220"/>
      <c r="J5" s="220"/>
      <c r="K5" s="221"/>
      <c r="L5" s="256"/>
      <c r="M5" s="256"/>
      <c r="N5" s="256"/>
      <c r="O5" s="256"/>
      <c r="P5" s="256"/>
      <c r="Q5" s="256"/>
    </row>
    <row r="6" spans="1:17" ht="14.25" customHeight="1">
      <c r="A6" s="241" t="s">
        <v>120</v>
      </c>
      <c r="B6" s="241"/>
      <c r="C6" s="241"/>
      <c r="D6" s="241"/>
      <c r="E6" s="241"/>
      <c r="F6" s="241"/>
      <c r="G6" s="241"/>
      <c r="H6" s="242" t="s">
        <v>124</v>
      </c>
      <c r="I6" s="243"/>
      <c r="J6" s="243"/>
      <c r="K6" s="243"/>
      <c r="L6" s="243"/>
      <c r="M6" s="243"/>
      <c r="N6" s="243"/>
      <c r="O6" s="243"/>
      <c r="P6" s="243"/>
      <c r="Q6" s="243"/>
    </row>
    <row r="7" spans="1:17" ht="28" customHeight="1">
      <c r="A7" s="220"/>
      <c r="B7" s="220"/>
      <c r="C7" s="220"/>
      <c r="D7" s="220"/>
      <c r="E7" s="220"/>
      <c r="F7" s="220"/>
      <c r="G7" s="221"/>
      <c r="H7" s="253"/>
      <c r="I7" s="254"/>
      <c r="J7" s="254"/>
      <c r="K7" s="254"/>
      <c r="L7" s="254"/>
      <c r="M7" s="254"/>
      <c r="N7" s="254"/>
      <c r="O7" s="254"/>
      <c r="P7" s="254"/>
      <c r="Q7" s="254"/>
    </row>
    <row r="8" spans="1:17" ht="14.25" customHeight="1">
      <c r="A8" s="241" t="s">
        <v>121</v>
      </c>
      <c r="B8" s="241"/>
      <c r="C8" s="241"/>
      <c r="D8" s="241"/>
      <c r="E8" s="241"/>
      <c r="F8" s="241"/>
      <c r="G8" s="241"/>
      <c r="H8" s="242" t="s">
        <v>125</v>
      </c>
      <c r="I8" s="243"/>
      <c r="J8" s="243"/>
      <c r="K8" s="243"/>
      <c r="L8" s="243"/>
      <c r="M8" s="243"/>
      <c r="N8" s="243"/>
      <c r="O8" s="243"/>
      <c r="P8" s="243"/>
      <c r="Q8" s="243"/>
    </row>
    <row r="9" spans="1:17" ht="28" customHeight="1">
      <c r="A9" s="220"/>
      <c r="B9" s="220"/>
      <c r="C9" s="220"/>
      <c r="D9" s="220"/>
      <c r="E9" s="220"/>
      <c r="F9" s="220"/>
      <c r="G9" s="221"/>
      <c r="H9" s="255"/>
      <c r="I9" s="256"/>
      <c r="J9" s="256"/>
      <c r="K9" s="256"/>
      <c r="L9" s="256"/>
      <c r="M9" s="256"/>
      <c r="N9" s="256"/>
      <c r="O9" s="256"/>
      <c r="P9" s="256"/>
      <c r="Q9" s="256"/>
    </row>
    <row r="10" spans="1:17" ht="14.25" customHeight="1">
      <c r="A10" s="241" t="s">
        <v>122</v>
      </c>
      <c r="B10" s="241"/>
      <c r="C10" s="241"/>
      <c r="D10" s="241"/>
      <c r="E10" s="241"/>
      <c r="F10" s="241"/>
      <c r="G10" s="241"/>
      <c r="H10" s="242" t="s">
        <v>126</v>
      </c>
      <c r="I10" s="243"/>
      <c r="J10" s="243"/>
      <c r="K10" s="243"/>
      <c r="L10" s="243"/>
      <c r="M10" s="243"/>
      <c r="N10" s="243"/>
      <c r="O10" s="243"/>
      <c r="P10" s="243"/>
      <c r="Q10" s="243"/>
    </row>
    <row r="11" spans="1:17" ht="28" customHeight="1">
      <c r="A11" s="275"/>
      <c r="B11" s="275"/>
      <c r="C11" s="275"/>
      <c r="D11" s="275"/>
      <c r="E11" s="275"/>
      <c r="F11" s="275"/>
      <c r="G11" s="275"/>
      <c r="H11" s="255"/>
      <c r="I11" s="256"/>
      <c r="J11" s="256"/>
      <c r="K11" s="256"/>
      <c r="L11" s="256"/>
      <c r="M11" s="256"/>
      <c r="N11" s="256"/>
      <c r="O11" s="256"/>
      <c r="P11" s="256"/>
      <c r="Q11" s="256"/>
    </row>
    <row r="12" spans="1:17" ht="40.5" customHeight="1">
      <c r="A12" s="274" t="s">
        <v>147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</row>
    <row r="13" spans="1:17" ht="15.75" customHeight="1">
      <c r="A13" s="241" t="s">
        <v>119</v>
      </c>
      <c r="B13" s="241"/>
      <c r="C13" s="241"/>
      <c r="D13" s="241"/>
      <c r="E13" s="241"/>
      <c r="F13" s="241"/>
      <c r="G13" s="241"/>
      <c r="H13" s="241"/>
      <c r="I13" s="241"/>
      <c r="J13" s="248" t="s">
        <v>157</v>
      </c>
      <c r="K13" s="249"/>
      <c r="L13" s="249"/>
      <c r="M13" s="249"/>
      <c r="N13" s="249"/>
      <c r="O13" s="249"/>
      <c r="P13" s="249"/>
      <c r="Q13" s="249"/>
    </row>
    <row r="14" spans="1:17" ht="25" customHeight="1">
      <c r="A14" s="220"/>
      <c r="B14" s="220"/>
      <c r="C14" s="220"/>
      <c r="D14" s="220"/>
      <c r="E14" s="220"/>
      <c r="F14" s="220"/>
      <c r="G14" s="220"/>
      <c r="H14" s="220"/>
      <c r="I14" s="221"/>
      <c r="J14" s="250"/>
      <c r="K14" s="251"/>
      <c r="L14" s="251"/>
      <c r="M14" s="251"/>
      <c r="N14" s="251"/>
      <c r="O14" s="251"/>
      <c r="P14" s="251"/>
      <c r="Q14" s="251"/>
    </row>
    <row r="15" spans="1:17" ht="14.25" customHeight="1">
      <c r="A15" s="224" t="s">
        <v>120</v>
      </c>
      <c r="B15" s="224"/>
      <c r="C15" s="224"/>
      <c r="D15" s="224"/>
      <c r="E15" s="224"/>
      <c r="F15" s="224"/>
      <c r="G15" s="224"/>
      <c r="H15" s="224"/>
      <c r="I15" s="224"/>
      <c r="J15" s="81" t="s">
        <v>145</v>
      </c>
      <c r="K15" s="78"/>
      <c r="L15" s="78"/>
      <c r="M15" s="78"/>
    </row>
    <row r="16" spans="1:17" ht="25" customHeight="1">
      <c r="A16" s="220"/>
      <c r="B16" s="220"/>
      <c r="C16" s="220"/>
      <c r="D16" s="220"/>
      <c r="E16" s="220"/>
      <c r="F16" s="220"/>
      <c r="G16" s="220"/>
      <c r="H16" s="220"/>
      <c r="I16" s="221"/>
      <c r="J16" s="76" t="s">
        <v>144</v>
      </c>
      <c r="K16" s="82"/>
      <c r="L16" s="82"/>
      <c r="M16" s="82"/>
    </row>
    <row r="17" spans="1:18" ht="14.25" customHeight="1">
      <c r="A17" s="224" t="s">
        <v>121</v>
      </c>
      <c r="B17" s="224"/>
      <c r="C17" s="224"/>
      <c r="D17" s="224"/>
      <c r="E17" s="224"/>
      <c r="F17" s="224"/>
      <c r="G17" s="224"/>
      <c r="H17" s="224"/>
      <c r="I17" s="224"/>
      <c r="J17" s="79" t="s">
        <v>143</v>
      </c>
      <c r="K17" s="83"/>
      <c r="L17" s="83"/>
      <c r="M17" s="83"/>
    </row>
    <row r="18" spans="1:18" ht="25" customHeight="1">
      <c r="A18" s="220"/>
      <c r="B18" s="220"/>
      <c r="C18" s="220"/>
      <c r="D18" s="220"/>
      <c r="E18" s="220"/>
      <c r="F18" s="220"/>
      <c r="G18" s="220"/>
      <c r="H18" s="220"/>
      <c r="I18" s="221"/>
      <c r="J18" s="77" t="s">
        <v>117</v>
      </c>
      <c r="K18" s="82"/>
      <c r="L18" s="82"/>
      <c r="M18" s="82"/>
    </row>
    <row r="19" spans="1:18" ht="14.25" customHeight="1">
      <c r="A19" s="224" t="s">
        <v>122</v>
      </c>
      <c r="B19" s="224"/>
      <c r="C19" s="224"/>
      <c r="D19" s="224"/>
      <c r="E19" s="224"/>
      <c r="F19" s="224"/>
      <c r="G19" s="224"/>
      <c r="H19" s="224"/>
      <c r="I19" s="224"/>
      <c r="J19" s="80" t="s">
        <v>118</v>
      </c>
      <c r="K19" s="74"/>
      <c r="L19" s="74"/>
      <c r="M19" s="74"/>
    </row>
    <row r="20" spans="1:18" ht="25" customHeight="1">
      <c r="A20" s="222"/>
      <c r="B20" s="222"/>
      <c r="C20" s="222"/>
      <c r="D20" s="222"/>
      <c r="E20" s="222"/>
      <c r="F20" s="222"/>
      <c r="G20" s="222"/>
      <c r="H20" s="222"/>
      <c r="I20" s="223"/>
      <c r="J20" s="75" t="s">
        <v>106</v>
      </c>
      <c r="K20" s="133"/>
      <c r="L20" s="133"/>
      <c r="M20" s="133"/>
      <c r="N20" s="52"/>
      <c r="O20" s="52"/>
      <c r="P20" s="52"/>
      <c r="Q20" s="52"/>
    </row>
    <row r="21" spans="1:18" ht="20.25" customHeight="1">
      <c r="A21" s="269" t="s">
        <v>127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</row>
    <row r="22" spans="1:18" ht="39.75" customHeight="1">
      <c r="A22" s="272" t="s">
        <v>112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0" t="s">
        <v>129</v>
      </c>
      <c r="M22" s="271"/>
      <c r="N22" s="131" t="s">
        <v>130</v>
      </c>
      <c r="O22" s="273" t="s">
        <v>3</v>
      </c>
      <c r="P22" s="273"/>
      <c r="Q22" s="273"/>
      <c r="R22" s="65"/>
    </row>
    <row r="23" spans="1:18" ht="6" customHeight="1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6"/>
      <c r="L23" s="246"/>
      <c r="M23" s="247"/>
    </row>
    <row r="24" spans="1:18">
      <c r="A24" s="150" t="s">
        <v>128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00"/>
      <c r="M24" s="101"/>
    </row>
    <row r="25" spans="1:18" ht="14">
      <c r="A25" s="151" t="s">
        <v>132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/>
      <c r="L25" s="211">
        <v>49</v>
      </c>
      <c r="M25" s="252"/>
      <c r="N25" s="92"/>
      <c r="O25" s="170">
        <f>SUM(L25*N25)</f>
        <v>0</v>
      </c>
      <c r="P25" s="170"/>
      <c r="Q25" s="170"/>
    </row>
    <row r="26" spans="1:18" ht="14">
      <c r="A26" s="151" t="s">
        <v>139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2"/>
      <c r="L26" s="211">
        <v>120</v>
      </c>
      <c r="M26" s="252"/>
      <c r="N26" s="92"/>
      <c r="O26" s="170">
        <f>SUM(L26*N26)</f>
        <v>0</v>
      </c>
      <c r="P26" s="170"/>
      <c r="Q26" s="170"/>
    </row>
    <row r="27" spans="1:18" ht="14">
      <c r="A27" s="151" t="s">
        <v>131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2"/>
      <c r="L27" s="211">
        <v>45</v>
      </c>
      <c r="M27" s="252"/>
      <c r="N27" s="92"/>
      <c r="O27" s="170">
        <f>SUM(L27*N27)</f>
        <v>0</v>
      </c>
      <c r="P27" s="170"/>
      <c r="Q27" s="170"/>
    </row>
    <row r="28" spans="1:18" ht="14">
      <c r="A28" s="151" t="s">
        <v>111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/>
      <c r="L28" s="211">
        <v>45</v>
      </c>
      <c r="M28" s="252"/>
      <c r="N28" s="92"/>
      <c r="O28" s="170">
        <f>SUM(L28*N28)</f>
        <v>0</v>
      </c>
      <c r="P28" s="170"/>
      <c r="Q28" s="170"/>
    </row>
    <row r="29" spans="1:18" ht="6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102"/>
      <c r="L29" s="102"/>
      <c r="M29" s="102"/>
      <c r="N29" s="116"/>
      <c r="O29" s="116"/>
      <c r="P29" s="123"/>
      <c r="Q29" s="123"/>
    </row>
    <row r="30" spans="1:18" ht="14">
      <c r="A30" s="150" t="s">
        <v>138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03"/>
      <c r="L30" s="103"/>
      <c r="M30" s="103"/>
      <c r="N30" s="117"/>
      <c r="O30" s="117"/>
      <c r="P30" s="122"/>
      <c r="Q30" s="122"/>
    </row>
    <row r="31" spans="1:18" ht="14">
      <c r="A31" s="151" t="s">
        <v>115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/>
      <c r="L31" s="211">
        <v>350</v>
      </c>
      <c r="M31" s="212"/>
      <c r="N31" s="92"/>
      <c r="O31" s="170">
        <f>SUM(L31*N31)</f>
        <v>0</v>
      </c>
      <c r="P31" s="170"/>
      <c r="Q31" s="170"/>
    </row>
    <row r="32" spans="1:18" ht="14.25" customHeight="1">
      <c r="A32" s="153" t="s">
        <v>116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4"/>
      <c r="L32" s="211">
        <v>450</v>
      </c>
      <c r="M32" s="212"/>
      <c r="N32" s="92"/>
      <c r="O32" s="170">
        <f>SUM(L32*N32)</f>
        <v>0</v>
      </c>
      <c r="P32" s="170"/>
      <c r="Q32" s="170"/>
    </row>
    <row r="33" spans="1:17" ht="14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6"/>
      <c r="L33" s="104"/>
      <c r="M33" s="105"/>
      <c r="N33" s="116"/>
      <c r="O33" s="116"/>
      <c r="P33" s="123"/>
      <c r="Q33" s="123"/>
    </row>
    <row r="34" spans="1:17" ht="8.2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18"/>
      <c r="M34" s="107"/>
      <c r="N34" s="119"/>
      <c r="O34" s="107"/>
      <c r="P34" s="124"/>
      <c r="Q34" s="124"/>
    </row>
    <row r="35" spans="1:17" ht="14">
      <c r="A35" s="264" t="s">
        <v>142</v>
      </c>
      <c r="B35" s="264"/>
      <c r="C35" s="264"/>
      <c r="D35" s="264"/>
      <c r="E35" s="264"/>
      <c r="F35" s="264"/>
      <c r="G35" s="264"/>
      <c r="H35" s="264"/>
      <c r="I35" s="264"/>
      <c r="J35" s="264"/>
      <c r="K35" s="121"/>
      <c r="L35" s="99"/>
      <c r="M35" s="100"/>
      <c r="N35" s="100"/>
      <c r="O35" s="100"/>
      <c r="P35" s="122"/>
      <c r="Q35" s="122"/>
    </row>
    <row r="36" spans="1:17">
      <c r="A36" s="265" t="s">
        <v>133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6"/>
      <c r="L36" s="213">
        <v>90</v>
      </c>
      <c r="M36" s="214"/>
      <c r="N36" s="217"/>
      <c r="O36" s="175">
        <f>SUM(I37*L36)</f>
        <v>0</v>
      </c>
      <c r="P36" s="175"/>
      <c r="Q36" s="175"/>
    </row>
    <row r="37" spans="1:17">
      <c r="A37" s="268" t="s">
        <v>137</v>
      </c>
      <c r="B37" s="268"/>
      <c r="C37" s="268"/>
      <c r="D37" s="95" t="s">
        <v>110</v>
      </c>
      <c r="E37" s="96"/>
      <c r="F37" s="97" t="s">
        <v>109</v>
      </c>
      <c r="G37" s="96"/>
      <c r="H37" s="97" t="s">
        <v>108</v>
      </c>
      <c r="I37" s="98">
        <f>SUM(G37*E37)/10000</f>
        <v>0</v>
      </c>
      <c r="J37" s="120" t="s">
        <v>107</v>
      </c>
      <c r="K37" s="267"/>
      <c r="L37" s="215"/>
      <c r="M37" s="216"/>
      <c r="N37" s="218"/>
      <c r="O37" s="176"/>
      <c r="P37" s="176"/>
      <c r="Q37" s="176"/>
    </row>
    <row r="38" spans="1:17" ht="9" customHeight="1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108"/>
      <c r="L38" s="106"/>
      <c r="M38" s="106"/>
      <c r="N38" s="106"/>
      <c r="O38" s="106"/>
      <c r="P38" s="123"/>
      <c r="Q38" s="123"/>
    </row>
    <row r="39" spans="1:17" ht="15" customHeight="1">
      <c r="A39" s="160" t="s">
        <v>158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1"/>
      <c r="L39" s="107"/>
      <c r="M39" s="107"/>
      <c r="N39" s="107"/>
      <c r="O39" s="107"/>
      <c r="P39" s="124"/>
      <c r="Q39" s="124"/>
    </row>
    <row r="40" spans="1:17" ht="14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3"/>
      <c r="L40" s="100"/>
      <c r="M40" s="100"/>
      <c r="N40" s="100"/>
      <c r="O40" s="100"/>
      <c r="P40" s="122"/>
      <c r="Q40" s="122"/>
    </row>
    <row r="41" spans="1:17" ht="14">
      <c r="A41" s="151" t="s">
        <v>134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/>
      <c r="L41" s="211">
        <v>450</v>
      </c>
      <c r="M41" s="212"/>
      <c r="N41" s="93"/>
      <c r="O41" s="170">
        <f>SUM(L41*N41)</f>
        <v>0</v>
      </c>
      <c r="P41" s="170"/>
      <c r="Q41" s="170"/>
    </row>
    <row r="42" spans="1:17" ht="14">
      <c r="A42" s="151" t="s">
        <v>135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211">
        <v>675</v>
      </c>
      <c r="M42" s="212"/>
      <c r="N42" s="93"/>
      <c r="O42" s="170">
        <f>SUM(L42*N42)</f>
        <v>0</v>
      </c>
      <c r="P42" s="170"/>
      <c r="Q42" s="170"/>
    </row>
    <row r="43" spans="1:17" ht="14">
      <c r="A43" s="158" t="s">
        <v>136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9"/>
      <c r="L43" s="225">
        <v>900</v>
      </c>
      <c r="M43" s="226"/>
      <c r="N43" s="94"/>
      <c r="O43" s="177">
        <f>SUM(L43*N43)</f>
        <v>0</v>
      </c>
      <c r="P43" s="177"/>
      <c r="Q43" s="177"/>
    </row>
    <row r="44" spans="1:17" ht="20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50"/>
      <c r="L44" s="50"/>
      <c r="M44" s="109"/>
      <c r="N44" s="34"/>
      <c r="O44" s="50"/>
      <c r="P44" s="111"/>
      <c r="Q44" s="110"/>
    </row>
    <row r="45" spans="1:17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91"/>
      <c r="L45" s="167" t="s">
        <v>8</v>
      </c>
      <c r="M45" s="168"/>
      <c r="N45" s="169"/>
      <c r="O45" s="203">
        <f>SUM(O25:Q43)</f>
        <v>0</v>
      </c>
      <c r="P45" s="204"/>
      <c r="Q45" s="205"/>
    </row>
    <row r="46" spans="1:17" ht="8.25" customHeight="1"/>
    <row r="47" spans="1:17" ht="8.25" customHeight="1"/>
    <row r="48" spans="1:17" ht="12.75" customHeight="1">
      <c r="A48" s="279" t="s">
        <v>166</v>
      </c>
      <c r="B48" s="279"/>
      <c r="C48" s="279"/>
      <c r="D48" s="279"/>
      <c r="E48" s="279"/>
      <c r="F48" s="279"/>
      <c r="G48" s="279"/>
      <c r="H48" s="278" t="s">
        <v>164</v>
      </c>
      <c r="I48" s="278"/>
      <c r="J48" s="278"/>
      <c r="K48" s="278"/>
      <c r="L48" s="278"/>
      <c r="M48" s="278"/>
      <c r="N48" s="278"/>
      <c r="O48" s="278"/>
      <c r="P48" s="278"/>
      <c r="Q48" s="278"/>
    </row>
    <row r="49" spans="1:17" ht="12.75" customHeight="1">
      <c r="A49" s="280"/>
      <c r="B49" s="280"/>
      <c r="C49" s="280"/>
      <c r="D49" s="280"/>
      <c r="E49" s="280"/>
      <c r="F49" s="280"/>
      <c r="G49" s="280"/>
      <c r="H49" s="278"/>
      <c r="I49" s="278"/>
      <c r="J49" s="278"/>
      <c r="K49" s="278"/>
      <c r="L49" s="278"/>
      <c r="M49" s="278"/>
      <c r="N49" s="278"/>
      <c r="O49" s="278"/>
      <c r="P49" s="278"/>
      <c r="Q49" s="278"/>
    </row>
    <row r="50" spans="1:17" ht="6.75" customHeight="1">
      <c r="A50" s="45"/>
      <c r="B50" s="45"/>
      <c r="C50" s="39"/>
      <c r="D50" s="39"/>
      <c r="E50" s="46"/>
      <c r="F50" s="46"/>
      <c r="G50" s="46"/>
      <c r="H50" s="46"/>
      <c r="I50" s="46"/>
    </row>
    <row r="51" spans="1:17">
      <c r="A51" s="277" t="s">
        <v>141</v>
      </c>
      <c r="B51" s="277"/>
      <c r="C51" s="282">
        <f>A5</f>
        <v>0</v>
      </c>
      <c r="D51" s="282"/>
      <c r="E51" s="282"/>
      <c r="F51" s="282"/>
      <c r="G51" s="282"/>
      <c r="H51" s="47" t="s">
        <v>0</v>
      </c>
      <c r="I51" s="256"/>
      <c r="J51" s="256"/>
      <c r="K51" s="281"/>
      <c r="L51" s="283" t="s">
        <v>159</v>
      </c>
      <c r="M51" s="284"/>
      <c r="N51" s="255"/>
      <c r="O51" s="256"/>
      <c r="P51" s="256"/>
      <c r="Q51" s="256"/>
    </row>
    <row r="52" spans="1:17" ht="6.75" customHeight="1">
      <c r="A52" s="48"/>
      <c r="B52" s="48"/>
      <c r="C52" s="41"/>
      <c r="D52" s="84"/>
      <c r="E52" s="40"/>
      <c r="F52" s="42"/>
      <c r="G52" s="43"/>
      <c r="H52" s="44"/>
      <c r="I52" s="44"/>
      <c r="Q52" s="134"/>
    </row>
    <row r="53" spans="1:17">
      <c r="A53" s="85"/>
      <c r="B53" s="85"/>
      <c r="C53" s="85"/>
      <c r="D53" s="85"/>
      <c r="E53" s="85"/>
      <c r="F53" s="85"/>
      <c r="G53" s="85"/>
      <c r="H53" s="85"/>
      <c r="I53" s="86"/>
      <c r="M53" s="178" t="s">
        <v>146</v>
      </c>
      <c r="N53" s="178"/>
      <c r="O53" s="171">
        <f>SUM(O45)</f>
        <v>0</v>
      </c>
      <c r="P53" s="172"/>
      <c r="Q53" s="172"/>
    </row>
    <row r="54" spans="1:17" ht="10" customHeight="1">
      <c r="A54" s="135">
        <v>1</v>
      </c>
      <c r="B54" s="53" t="s">
        <v>31</v>
      </c>
      <c r="C54" s="53"/>
      <c r="D54" s="53"/>
      <c r="E54" s="53" t="s">
        <v>1</v>
      </c>
      <c r="F54" s="53"/>
      <c r="G54" s="53"/>
      <c r="H54" s="53"/>
      <c r="I54" s="166" t="s">
        <v>15</v>
      </c>
      <c r="J54" s="166"/>
      <c r="K54" s="166"/>
      <c r="L54" s="166"/>
      <c r="M54" s="227" t="s">
        <v>34</v>
      </c>
      <c r="N54" s="285"/>
      <c r="O54" s="25" t="s">
        <v>2</v>
      </c>
      <c r="P54" s="286" t="s">
        <v>3</v>
      </c>
      <c r="Q54" s="286"/>
    </row>
    <row r="55" spans="1:17" ht="10" customHeight="1">
      <c r="A55" s="136">
        <v>1.101</v>
      </c>
      <c r="B55" s="180" t="s">
        <v>42</v>
      </c>
      <c r="C55" s="181"/>
      <c r="D55" s="182"/>
      <c r="E55" s="62" t="s">
        <v>48</v>
      </c>
      <c r="F55" s="62"/>
      <c r="G55" s="62"/>
      <c r="H55" s="62"/>
      <c r="I55" s="206" t="s">
        <v>38</v>
      </c>
      <c r="J55" s="207"/>
      <c r="K55" s="207"/>
      <c r="L55" s="208"/>
      <c r="M55" s="230">
        <v>40</v>
      </c>
      <c r="N55" s="231"/>
      <c r="O55" s="27"/>
      <c r="P55" s="209">
        <f>SUM(M55*O55)</f>
        <v>0</v>
      </c>
      <c r="Q55" s="210"/>
    </row>
    <row r="56" spans="1:17" ht="10" customHeight="1">
      <c r="A56" s="136">
        <v>1.1020000000000001</v>
      </c>
      <c r="B56" s="180" t="s">
        <v>43</v>
      </c>
      <c r="C56" s="181"/>
      <c r="D56" s="182"/>
      <c r="E56" s="128" t="s">
        <v>49</v>
      </c>
      <c r="F56" s="130"/>
      <c r="G56" s="130"/>
      <c r="H56" s="129"/>
      <c r="I56" s="180" t="s">
        <v>97</v>
      </c>
      <c r="J56" s="181"/>
      <c r="K56" s="181"/>
      <c r="L56" s="182"/>
      <c r="M56" s="230">
        <v>56</v>
      </c>
      <c r="N56" s="231"/>
      <c r="O56" s="27"/>
      <c r="P56" s="209">
        <f>SUM(M56*O56)</f>
        <v>0</v>
      </c>
      <c r="Q56" s="210"/>
    </row>
    <row r="57" spans="1:17" ht="10" customHeight="1">
      <c r="A57" s="136">
        <v>1.103</v>
      </c>
      <c r="B57" s="180" t="s">
        <v>43</v>
      </c>
      <c r="C57" s="181"/>
      <c r="D57" s="182"/>
      <c r="E57" s="128" t="s">
        <v>49</v>
      </c>
      <c r="F57" s="130"/>
      <c r="G57" s="130"/>
      <c r="H57" s="129"/>
      <c r="I57" s="180" t="s">
        <v>46</v>
      </c>
      <c r="J57" s="181"/>
      <c r="K57" s="181"/>
      <c r="L57" s="182"/>
      <c r="M57" s="230">
        <v>56</v>
      </c>
      <c r="N57" s="231"/>
      <c r="O57" s="27"/>
      <c r="P57" s="209">
        <f t="shared" ref="P57:P67" si="0">SUM(M57*O57)</f>
        <v>0</v>
      </c>
      <c r="Q57" s="210"/>
    </row>
    <row r="58" spans="1:17" ht="10" customHeight="1">
      <c r="A58" s="136">
        <v>1.2010000000000001</v>
      </c>
      <c r="B58" s="180" t="s">
        <v>12</v>
      </c>
      <c r="C58" s="181"/>
      <c r="D58" s="182"/>
      <c r="E58" s="128" t="s">
        <v>50</v>
      </c>
      <c r="F58" s="130"/>
      <c r="G58" s="130"/>
      <c r="H58" s="129"/>
      <c r="I58" s="180" t="s">
        <v>47</v>
      </c>
      <c r="J58" s="181"/>
      <c r="K58" s="181"/>
      <c r="L58" s="182"/>
      <c r="M58" s="230">
        <v>28</v>
      </c>
      <c r="N58" s="231"/>
      <c r="O58" s="27"/>
      <c r="P58" s="209">
        <f t="shared" si="0"/>
        <v>0</v>
      </c>
      <c r="Q58" s="210"/>
    </row>
    <row r="59" spans="1:17" ht="10" customHeight="1">
      <c r="A59" s="136">
        <v>1.204</v>
      </c>
      <c r="B59" s="180" t="s">
        <v>37</v>
      </c>
      <c r="C59" s="181"/>
      <c r="D59" s="182"/>
      <c r="E59" s="128" t="s">
        <v>50</v>
      </c>
      <c r="F59" s="130"/>
      <c r="G59" s="130"/>
      <c r="H59" s="129"/>
      <c r="I59" s="180" t="s">
        <v>84</v>
      </c>
      <c r="J59" s="181"/>
      <c r="K59" s="181"/>
      <c r="L59" s="182"/>
      <c r="M59" s="230">
        <v>32</v>
      </c>
      <c r="N59" s="231"/>
      <c r="O59" s="27"/>
      <c r="P59" s="209">
        <f t="shared" si="0"/>
        <v>0</v>
      </c>
      <c r="Q59" s="210"/>
    </row>
    <row r="60" spans="1:17" ht="10" customHeight="1">
      <c r="A60" s="136">
        <v>1.302</v>
      </c>
      <c r="B60" s="180" t="s">
        <v>26</v>
      </c>
      <c r="C60" s="181"/>
      <c r="D60" s="182"/>
      <c r="E60" s="128" t="s">
        <v>151</v>
      </c>
      <c r="F60" s="130"/>
      <c r="G60" s="130"/>
      <c r="H60" s="129"/>
      <c r="I60" s="180" t="s">
        <v>39</v>
      </c>
      <c r="J60" s="181"/>
      <c r="K60" s="181"/>
      <c r="L60" s="182"/>
      <c r="M60" s="230">
        <v>72</v>
      </c>
      <c r="N60" s="231"/>
      <c r="O60" s="28"/>
      <c r="P60" s="209">
        <f t="shared" si="0"/>
        <v>0</v>
      </c>
      <c r="Q60" s="210"/>
    </row>
    <row r="61" spans="1:17" ht="10" customHeight="1">
      <c r="A61" s="136">
        <v>1.3029999999999999</v>
      </c>
      <c r="B61" s="180" t="s">
        <v>26</v>
      </c>
      <c r="C61" s="181"/>
      <c r="D61" s="182"/>
      <c r="E61" s="128" t="s">
        <v>151</v>
      </c>
      <c r="F61" s="130"/>
      <c r="G61" s="130"/>
      <c r="H61" s="129"/>
      <c r="I61" s="180" t="s">
        <v>40</v>
      </c>
      <c r="J61" s="181"/>
      <c r="K61" s="181"/>
      <c r="L61" s="182"/>
      <c r="M61" s="230">
        <v>80</v>
      </c>
      <c r="N61" s="231"/>
      <c r="O61" s="28"/>
      <c r="P61" s="209">
        <f t="shared" si="0"/>
        <v>0</v>
      </c>
      <c r="Q61" s="210"/>
    </row>
    <row r="62" spans="1:17" ht="10" customHeight="1">
      <c r="A62" s="136">
        <v>1.304</v>
      </c>
      <c r="B62" s="180" t="s">
        <v>13</v>
      </c>
      <c r="C62" s="181"/>
      <c r="D62" s="182"/>
      <c r="E62" s="128" t="s">
        <v>66</v>
      </c>
      <c r="F62" s="130"/>
      <c r="G62" s="130"/>
      <c r="H62" s="129"/>
      <c r="I62" s="193" t="s">
        <v>41</v>
      </c>
      <c r="J62" s="194"/>
      <c r="K62" s="194"/>
      <c r="L62" s="195"/>
      <c r="M62" s="230">
        <v>32</v>
      </c>
      <c r="N62" s="231"/>
      <c r="O62" s="28"/>
      <c r="P62" s="209">
        <f t="shared" si="0"/>
        <v>0</v>
      </c>
      <c r="Q62" s="210"/>
    </row>
    <row r="63" spans="1:17" ht="10" customHeight="1">
      <c r="A63" s="136">
        <v>1.306</v>
      </c>
      <c r="B63" s="180" t="s">
        <v>86</v>
      </c>
      <c r="C63" s="181"/>
      <c r="D63" s="182"/>
      <c r="E63" s="180" t="s">
        <v>67</v>
      </c>
      <c r="F63" s="181"/>
      <c r="G63" s="181"/>
      <c r="H63" s="182"/>
      <c r="I63" s="180" t="s">
        <v>41</v>
      </c>
      <c r="J63" s="181"/>
      <c r="K63" s="181"/>
      <c r="L63" s="182"/>
      <c r="M63" s="230">
        <v>120</v>
      </c>
      <c r="N63" s="231"/>
      <c r="O63" s="28"/>
      <c r="P63" s="209">
        <f t="shared" si="0"/>
        <v>0</v>
      </c>
      <c r="Q63" s="210"/>
    </row>
    <row r="64" spans="1:17" ht="10" customHeight="1">
      <c r="A64" s="136">
        <v>1.3109999999999999</v>
      </c>
      <c r="B64" s="180" t="s">
        <v>86</v>
      </c>
      <c r="C64" s="181"/>
      <c r="D64" s="182"/>
      <c r="E64" s="180" t="s">
        <v>67</v>
      </c>
      <c r="F64" s="181"/>
      <c r="G64" s="181"/>
      <c r="H64" s="182"/>
      <c r="I64" s="180" t="s">
        <v>40</v>
      </c>
      <c r="J64" s="181"/>
      <c r="K64" s="181"/>
      <c r="L64" s="182"/>
      <c r="M64" s="230">
        <v>120</v>
      </c>
      <c r="N64" s="231"/>
      <c r="O64" s="28"/>
      <c r="P64" s="209">
        <f t="shared" si="0"/>
        <v>0</v>
      </c>
      <c r="Q64" s="210"/>
    </row>
    <row r="65" spans="1:17" ht="10" customHeight="1">
      <c r="A65" s="136">
        <v>1.3080000000000001</v>
      </c>
      <c r="B65" s="180" t="s">
        <v>17</v>
      </c>
      <c r="C65" s="181"/>
      <c r="D65" s="182"/>
      <c r="E65" s="180" t="s">
        <v>68</v>
      </c>
      <c r="F65" s="181"/>
      <c r="G65" s="181"/>
      <c r="H65" s="182"/>
      <c r="I65" s="180" t="s">
        <v>51</v>
      </c>
      <c r="J65" s="181"/>
      <c r="K65" s="181"/>
      <c r="L65" s="182"/>
      <c r="M65" s="230">
        <v>32</v>
      </c>
      <c r="N65" s="231"/>
      <c r="O65" s="28"/>
      <c r="P65" s="209">
        <f t="shared" si="0"/>
        <v>0</v>
      </c>
      <c r="Q65" s="210"/>
    </row>
    <row r="66" spans="1:17" ht="10" customHeight="1">
      <c r="A66" s="136">
        <v>1.3089999999999999</v>
      </c>
      <c r="B66" s="180" t="s">
        <v>17</v>
      </c>
      <c r="C66" s="181"/>
      <c r="D66" s="182"/>
      <c r="E66" s="180" t="s">
        <v>68</v>
      </c>
      <c r="F66" s="181"/>
      <c r="G66" s="181"/>
      <c r="H66" s="182"/>
      <c r="I66" s="180" t="s">
        <v>52</v>
      </c>
      <c r="J66" s="181"/>
      <c r="K66" s="181"/>
      <c r="L66" s="182"/>
      <c r="M66" s="230">
        <v>32</v>
      </c>
      <c r="N66" s="231"/>
      <c r="O66" s="28"/>
      <c r="P66" s="209">
        <f t="shared" si="0"/>
        <v>0</v>
      </c>
      <c r="Q66" s="210"/>
    </row>
    <row r="67" spans="1:17" ht="10" customHeight="1">
      <c r="A67" s="136">
        <v>1.31</v>
      </c>
      <c r="B67" s="180" t="s">
        <v>17</v>
      </c>
      <c r="C67" s="181"/>
      <c r="D67" s="182"/>
      <c r="E67" s="180" t="s">
        <v>77</v>
      </c>
      <c r="F67" s="181"/>
      <c r="G67" s="181"/>
      <c r="H67" s="182"/>
      <c r="I67" s="180" t="s">
        <v>53</v>
      </c>
      <c r="J67" s="181"/>
      <c r="K67" s="181"/>
      <c r="L67" s="182"/>
      <c r="M67" s="230">
        <v>48</v>
      </c>
      <c r="N67" s="231"/>
      <c r="O67" s="28"/>
      <c r="P67" s="209">
        <f t="shared" si="0"/>
        <v>0</v>
      </c>
      <c r="Q67" s="210"/>
    </row>
    <row r="68" spans="1:17" s="66" customFormat="1" ht="10" customHeight="1">
      <c r="A68" s="137"/>
      <c r="B68" s="199" t="s">
        <v>16</v>
      </c>
      <c r="C68" s="199"/>
      <c r="D68" s="199"/>
      <c r="E68" s="199"/>
      <c r="F68" s="199"/>
      <c r="P68" s="234"/>
      <c r="Q68" s="235"/>
    </row>
    <row r="69" spans="1:17" ht="10" customHeight="1">
      <c r="A69" s="135">
        <v>2</v>
      </c>
      <c r="B69" s="53" t="s">
        <v>4</v>
      </c>
      <c r="C69" s="53"/>
      <c r="D69" s="14"/>
      <c r="E69" s="166" t="s">
        <v>1</v>
      </c>
      <c r="F69" s="166"/>
      <c r="G69" s="166"/>
      <c r="H69" s="166"/>
      <c r="I69" s="186" t="s">
        <v>15</v>
      </c>
      <c r="J69" s="186"/>
      <c r="K69" s="186"/>
      <c r="L69" s="186"/>
      <c r="M69" s="227" t="s">
        <v>34</v>
      </c>
      <c r="N69" s="227"/>
      <c r="O69" s="25" t="s">
        <v>2</v>
      </c>
      <c r="P69" s="209"/>
      <c r="Q69" s="210"/>
    </row>
    <row r="70" spans="1:17" ht="10" customHeight="1">
      <c r="A70" s="138">
        <v>2.101</v>
      </c>
      <c r="B70" s="54" t="s">
        <v>18</v>
      </c>
      <c r="C70" s="200"/>
      <c r="D70" s="201"/>
      <c r="E70" s="180" t="s">
        <v>54</v>
      </c>
      <c r="F70" s="181"/>
      <c r="G70" s="181"/>
      <c r="H70" s="182"/>
      <c r="I70" s="180" t="s">
        <v>56</v>
      </c>
      <c r="J70" s="181"/>
      <c r="K70" s="181"/>
      <c r="L70" s="182"/>
      <c r="M70" s="230">
        <v>96</v>
      </c>
      <c r="N70" s="231"/>
      <c r="O70" s="29"/>
      <c r="P70" s="209">
        <f t="shared" ref="P70:P78" si="1">SUM(M70*O70)</f>
        <v>0</v>
      </c>
      <c r="Q70" s="210"/>
    </row>
    <row r="71" spans="1:17" ht="10" customHeight="1">
      <c r="A71" s="138">
        <v>2.1019999999999999</v>
      </c>
      <c r="B71" s="180" t="s">
        <v>18</v>
      </c>
      <c r="C71" s="181"/>
      <c r="D71" s="182"/>
      <c r="E71" s="180" t="s">
        <v>54</v>
      </c>
      <c r="F71" s="181"/>
      <c r="G71" s="181"/>
      <c r="H71" s="182"/>
      <c r="I71" s="180" t="s">
        <v>57</v>
      </c>
      <c r="J71" s="181"/>
      <c r="K71" s="181"/>
      <c r="L71" s="182"/>
      <c r="M71" s="230">
        <v>96</v>
      </c>
      <c r="N71" s="231"/>
      <c r="O71" s="29"/>
      <c r="P71" s="209">
        <f t="shared" si="1"/>
        <v>0</v>
      </c>
      <c r="Q71" s="210"/>
    </row>
    <row r="72" spans="1:17" ht="10" customHeight="1">
      <c r="A72" s="138">
        <v>2.105</v>
      </c>
      <c r="B72" s="180" t="s">
        <v>55</v>
      </c>
      <c r="C72" s="181"/>
      <c r="D72" s="182"/>
      <c r="E72" s="180" t="s">
        <v>69</v>
      </c>
      <c r="F72" s="181"/>
      <c r="G72" s="181"/>
      <c r="H72" s="182"/>
      <c r="I72" s="180" t="s">
        <v>58</v>
      </c>
      <c r="J72" s="181"/>
      <c r="K72" s="181"/>
      <c r="L72" s="182"/>
      <c r="M72" s="230">
        <v>96</v>
      </c>
      <c r="N72" s="231"/>
      <c r="O72" s="29"/>
      <c r="P72" s="209">
        <f t="shared" si="1"/>
        <v>0</v>
      </c>
      <c r="Q72" s="210"/>
    </row>
    <row r="73" spans="1:17" ht="10" customHeight="1">
      <c r="A73" s="138">
        <v>2.202</v>
      </c>
      <c r="B73" s="180" t="s">
        <v>22</v>
      </c>
      <c r="C73" s="181"/>
      <c r="D73" s="182"/>
      <c r="E73" s="180" t="s">
        <v>59</v>
      </c>
      <c r="F73" s="181"/>
      <c r="G73" s="181"/>
      <c r="H73" s="182"/>
      <c r="I73" s="180" t="s">
        <v>58</v>
      </c>
      <c r="J73" s="181"/>
      <c r="K73" s="181"/>
      <c r="L73" s="182"/>
      <c r="M73" s="230">
        <v>64</v>
      </c>
      <c r="N73" s="231"/>
      <c r="O73" s="29"/>
      <c r="P73" s="209">
        <f t="shared" si="1"/>
        <v>0</v>
      </c>
      <c r="Q73" s="210"/>
    </row>
    <row r="74" spans="1:17" ht="10" customHeight="1">
      <c r="A74" s="138">
        <v>2.2040000000000002</v>
      </c>
      <c r="B74" s="180" t="s">
        <v>22</v>
      </c>
      <c r="C74" s="181"/>
      <c r="D74" s="182"/>
      <c r="E74" s="180" t="s">
        <v>59</v>
      </c>
      <c r="F74" s="181"/>
      <c r="G74" s="181"/>
      <c r="H74" s="182"/>
      <c r="I74" s="180" t="s">
        <v>64</v>
      </c>
      <c r="J74" s="181"/>
      <c r="K74" s="181"/>
      <c r="L74" s="182"/>
      <c r="M74" s="230">
        <v>64</v>
      </c>
      <c r="N74" s="231"/>
      <c r="O74" s="29"/>
      <c r="P74" s="209">
        <f t="shared" si="1"/>
        <v>0</v>
      </c>
      <c r="Q74" s="210"/>
    </row>
    <row r="75" spans="1:17" ht="10" customHeight="1">
      <c r="A75" s="138">
        <v>2.3010000000000002</v>
      </c>
      <c r="B75" s="180" t="s">
        <v>23</v>
      </c>
      <c r="C75" s="181"/>
      <c r="D75" s="182"/>
      <c r="E75" s="202" t="s">
        <v>70</v>
      </c>
      <c r="F75" s="200"/>
      <c r="G75" s="200"/>
      <c r="H75" s="201"/>
      <c r="I75" s="180" t="s">
        <v>44</v>
      </c>
      <c r="J75" s="181"/>
      <c r="K75" s="181"/>
      <c r="L75" s="182"/>
      <c r="M75" s="230">
        <v>52</v>
      </c>
      <c r="N75" s="231"/>
      <c r="O75" s="29"/>
      <c r="P75" s="209">
        <f t="shared" si="1"/>
        <v>0</v>
      </c>
      <c r="Q75" s="210"/>
    </row>
    <row r="76" spans="1:17" ht="10" customHeight="1">
      <c r="A76" s="138">
        <v>2.302</v>
      </c>
      <c r="B76" s="180" t="s">
        <v>23</v>
      </c>
      <c r="C76" s="181"/>
      <c r="D76" s="182"/>
      <c r="E76" s="180" t="s">
        <v>70</v>
      </c>
      <c r="F76" s="181"/>
      <c r="G76" s="181"/>
      <c r="H76" s="182"/>
      <c r="I76" s="180" t="s">
        <v>45</v>
      </c>
      <c r="J76" s="181"/>
      <c r="K76" s="181"/>
      <c r="L76" s="182"/>
      <c r="M76" s="230">
        <v>52</v>
      </c>
      <c r="N76" s="231"/>
      <c r="O76" s="29"/>
      <c r="P76" s="209">
        <f t="shared" si="1"/>
        <v>0</v>
      </c>
      <c r="Q76" s="210"/>
    </row>
    <row r="77" spans="1:17" ht="10" customHeight="1">
      <c r="A77" s="138">
        <v>2.3029999999999999</v>
      </c>
      <c r="B77" s="180" t="s">
        <v>100</v>
      </c>
      <c r="C77" s="181"/>
      <c r="D77" s="182"/>
      <c r="E77" s="180" t="s">
        <v>71</v>
      </c>
      <c r="F77" s="181"/>
      <c r="G77" s="181"/>
      <c r="H77" s="182"/>
      <c r="I77" s="180" t="s">
        <v>44</v>
      </c>
      <c r="J77" s="181"/>
      <c r="K77" s="181"/>
      <c r="L77" s="182"/>
      <c r="M77" s="230">
        <v>60</v>
      </c>
      <c r="N77" s="231"/>
      <c r="O77" s="29"/>
      <c r="P77" s="209">
        <f t="shared" si="1"/>
        <v>0</v>
      </c>
      <c r="Q77" s="210"/>
    </row>
    <row r="78" spans="1:17" ht="10" customHeight="1">
      <c r="A78" s="139">
        <v>2.3039999999999998</v>
      </c>
      <c r="B78" s="183" t="s">
        <v>24</v>
      </c>
      <c r="C78" s="184"/>
      <c r="D78" s="185"/>
      <c r="E78" s="183" t="s">
        <v>71</v>
      </c>
      <c r="F78" s="184"/>
      <c r="G78" s="184"/>
      <c r="H78" s="185"/>
      <c r="I78" s="180" t="s">
        <v>45</v>
      </c>
      <c r="J78" s="181"/>
      <c r="K78" s="181"/>
      <c r="L78" s="182"/>
      <c r="M78" s="236">
        <v>60</v>
      </c>
      <c r="N78" s="237"/>
      <c r="O78" s="30"/>
      <c r="P78" s="209">
        <f t="shared" si="1"/>
        <v>0</v>
      </c>
      <c r="Q78" s="210"/>
    </row>
    <row r="79" spans="1:17" ht="10" customHeight="1">
      <c r="A79" s="18"/>
      <c r="B79" s="197" t="s">
        <v>16</v>
      </c>
      <c r="C79" s="197"/>
      <c r="D79" s="19"/>
      <c r="E79" s="198"/>
      <c r="F79" s="198"/>
      <c r="G79" s="20"/>
      <c r="H79" s="21"/>
      <c r="I79" s="87"/>
      <c r="L79" s="88"/>
      <c r="M79" s="20"/>
      <c r="N79" s="21"/>
      <c r="O79" s="21"/>
      <c r="P79" s="232"/>
      <c r="Q79" s="233"/>
    </row>
    <row r="80" spans="1:17" ht="10" customHeight="1">
      <c r="A80" s="140">
        <v>3</v>
      </c>
      <c r="B80" s="60" t="s">
        <v>32</v>
      </c>
      <c r="C80" s="60"/>
      <c r="D80" s="15"/>
      <c r="E80" s="196" t="s">
        <v>1</v>
      </c>
      <c r="F80" s="196"/>
      <c r="G80" s="196"/>
      <c r="H80" s="196"/>
      <c r="I80" s="186" t="s">
        <v>15</v>
      </c>
      <c r="J80" s="186"/>
      <c r="K80" s="186"/>
      <c r="L80" s="186"/>
      <c r="M80" s="238" t="s">
        <v>34</v>
      </c>
      <c r="N80" s="238"/>
      <c r="O80" s="26" t="s">
        <v>2</v>
      </c>
      <c r="P80" s="209"/>
      <c r="Q80" s="210"/>
    </row>
    <row r="81" spans="1:17" ht="10" customHeight="1">
      <c r="A81" s="138">
        <v>3.1070000000000002</v>
      </c>
      <c r="B81" s="180" t="s">
        <v>35</v>
      </c>
      <c r="C81" s="181"/>
      <c r="D81" s="182"/>
      <c r="E81" s="180" t="s">
        <v>150</v>
      </c>
      <c r="F81" s="181"/>
      <c r="G81" s="181"/>
      <c r="H81" s="182"/>
      <c r="I81" s="193" t="s">
        <v>60</v>
      </c>
      <c r="J81" s="194"/>
      <c r="K81" s="194"/>
      <c r="L81" s="195"/>
      <c r="M81" s="230">
        <v>176</v>
      </c>
      <c r="N81" s="231"/>
      <c r="O81" s="29"/>
      <c r="P81" s="209">
        <f t="shared" ref="P81:P106" si="2">SUM(M81*O81)</f>
        <v>0</v>
      </c>
      <c r="Q81" s="210"/>
    </row>
    <row r="82" spans="1:17" ht="10" customHeight="1">
      <c r="A82" s="138">
        <v>3.202</v>
      </c>
      <c r="B82" s="180" t="s">
        <v>25</v>
      </c>
      <c r="C82" s="181"/>
      <c r="D82" s="182"/>
      <c r="E82" s="180" t="s">
        <v>69</v>
      </c>
      <c r="F82" s="181"/>
      <c r="G82" s="181"/>
      <c r="H82" s="182"/>
      <c r="I82" s="193" t="s">
        <v>61</v>
      </c>
      <c r="J82" s="194"/>
      <c r="K82" s="194"/>
      <c r="L82" s="195"/>
      <c r="M82" s="230">
        <v>152</v>
      </c>
      <c r="N82" s="231"/>
      <c r="O82" s="29"/>
      <c r="P82" s="209">
        <f t="shared" si="2"/>
        <v>0</v>
      </c>
      <c r="Q82" s="210"/>
    </row>
    <row r="83" spans="1:17" ht="10" customHeight="1">
      <c r="A83" s="141"/>
      <c r="B83" s="59" t="s">
        <v>16</v>
      </c>
      <c r="C83" s="59"/>
      <c r="D83" s="1"/>
      <c r="E83" s="11"/>
      <c r="F83" s="11"/>
      <c r="G83" s="2"/>
      <c r="H83" s="2"/>
      <c r="I83" s="9"/>
      <c r="L83" s="2"/>
      <c r="M83" s="2"/>
      <c r="N83" s="2"/>
      <c r="O83" s="2"/>
      <c r="P83" s="232"/>
      <c r="Q83" s="233"/>
    </row>
    <row r="84" spans="1:17" ht="10" customHeight="1">
      <c r="A84" s="135">
        <v>4</v>
      </c>
      <c r="B84" s="53" t="s">
        <v>30</v>
      </c>
      <c r="C84" s="53"/>
      <c r="D84" s="14"/>
      <c r="E84" s="166" t="s">
        <v>1</v>
      </c>
      <c r="F84" s="166"/>
      <c r="G84" s="166"/>
      <c r="H84" s="166"/>
      <c r="I84" s="186" t="s">
        <v>15</v>
      </c>
      <c r="J84" s="186"/>
      <c r="K84" s="186"/>
      <c r="L84" s="186"/>
      <c r="M84" s="227" t="s">
        <v>34</v>
      </c>
      <c r="N84" s="227"/>
      <c r="O84" s="25" t="s">
        <v>2</v>
      </c>
      <c r="P84" s="209"/>
      <c r="Q84" s="210"/>
    </row>
    <row r="85" spans="1:17" ht="10" customHeight="1">
      <c r="A85" s="138">
        <v>4.101</v>
      </c>
      <c r="B85" s="180" t="s">
        <v>14</v>
      </c>
      <c r="C85" s="181"/>
      <c r="D85" s="182"/>
      <c r="E85" s="180" t="s">
        <v>78</v>
      </c>
      <c r="F85" s="181"/>
      <c r="G85" s="181"/>
      <c r="H85" s="182"/>
      <c r="I85" s="187" t="s">
        <v>152</v>
      </c>
      <c r="J85" s="188"/>
      <c r="K85" s="188"/>
      <c r="L85" s="189"/>
      <c r="M85" s="230">
        <v>120</v>
      </c>
      <c r="N85" s="231"/>
      <c r="O85" s="29"/>
      <c r="P85" s="209">
        <f t="shared" si="2"/>
        <v>0</v>
      </c>
      <c r="Q85" s="210"/>
    </row>
    <row r="86" spans="1:17" ht="10" customHeight="1">
      <c r="A86" s="142">
        <v>4.1100000000000003</v>
      </c>
      <c r="B86" s="190" t="s">
        <v>99</v>
      </c>
      <c r="C86" s="184"/>
      <c r="D86" s="191"/>
      <c r="E86" s="184" t="s">
        <v>98</v>
      </c>
      <c r="F86" s="184"/>
      <c r="G86" s="184"/>
      <c r="H86" s="185"/>
      <c r="I86" s="180" t="s">
        <v>148</v>
      </c>
      <c r="J86" s="181"/>
      <c r="K86" s="181"/>
      <c r="L86" s="182"/>
      <c r="M86" s="239">
        <v>104</v>
      </c>
      <c r="N86" s="237"/>
      <c r="O86" s="30"/>
      <c r="P86" s="209">
        <f t="shared" si="2"/>
        <v>0</v>
      </c>
      <c r="Q86" s="210"/>
    </row>
    <row r="87" spans="1:17" ht="10" customHeight="1">
      <c r="A87" s="143"/>
      <c r="B87" s="58" t="s">
        <v>16</v>
      </c>
      <c r="C87" s="58"/>
      <c r="D87" s="10"/>
      <c r="E87" s="58" t="s">
        <v>83</v>
      </c>
      <c r="F87" s="58"/>
      <c r="G87" s="24"/>
      <c r="H87" s="17"/>
      <c r="I87" s="115"/>
      <c r="L87" s="24"/>
      <c r="M87" s="24"/>
      <c r="N87" s="17"/>
      <c r="O87" s="17"/>
      <c r="P87" s="232"/>
      <c r="Q87" s="233"/>
    </row>
    <row r="88" spans="1:17" ht="10" customHeight="1">
      <c r="A88" s="140">
        <v>5</v>
      </c>
      <c r="B88" s="57" t="s">
        <v>19</v>
      </c>
      <c r="C88" s="57"/>
      <c r="D88" s="15"/>
      <c r="E88" s="192" t="s">
        <v>1</v>
      </c>
      <c r="F88" s="192"/>
      <c r="G88" s="192"/>
      <c r="H88" s="192"/>
      <c r="I88" s="186" t="s">
        <v>5</v>
      </c>
      <c r="J88" s="186"/>
      <c r="K88" s="186"/>
      <c r="L88" s="186"/>
      <c r="M88" s="240" t="s">
        <v>34</v>
      </c>
      <c r="N88" s="240"/>
      <c r="O88" s="26" t="s">
        <v>2</v>
      </c>
      <c r="P88" s="209"/>
      <c r="Q88" s="210"/>
    </row>
    <row r="89" spans="1:17" ht="10" customHeight="1">
      <c r="A89" s="138">
        <v>5.101</v>
      </c>
      <c r="B89" s="180" t="s">
        <v>91</v>
      </c>
      <c r="C89" s="181"/>
      <c r="D89" s="182"/>
      <c r="E89" s="180" t="s">
        <v>72</v>
      </c>
      <c r="F89" s="181"/>
      <c r="G89" s="181"/>
      <c r="H89" s="182"/>
      <c r="I89" s="180" t="s">
        <v>153</v>
      </c>
      <c r="J89" s="181"/>
      <c r="K89" s="181"/>
      <c r="L89" s="182"/>
      <c r="M89" s="230">
        <v>320</v>
      </c>
      <c r="N89" s="231"/>
      <c r="O89" s="29"/>
      <c r="P89" s="209">
        <f t="shared" si="2"/>
        <v>0</v>
      </c>
      <c r="Q89" s="210"/>
    </row>
    <row r="90" spans="1:17" ht="10" customHeight="1">
      <c r="A90" s="138">
        <v>5.3019999999999996</v>
      </c>
      <c r="B90" s="180" t="s">
        <v>92</v>
      </c>
      <c r="C90" s="181"/>
      <c r="D90" s="182"/>
      <c r="E90" s="180" t="s">
        <v>73</v>
      </c>
      <c r="F90" s="181"/>
      <c r="G90" s="181"/>
      <c r="H90" s="182"/>
      <c r="I90" s="180" t="s">
        <v>154</v>
      </c>
      <c r="J90" s="181"/>
      <c r="K90" s="181"/>
      <c r="L90" s="182"/>
      <c r="M90" s="230">
        <v>264</v>
      </c>
      <c r="N90" s="231"/>
      <c r="O90" s="29"/>
      <c r="P90" s="209">
        <f t="shared" si="2"/>
        <v>0</v>
      </c>
      <c r="Q90" s="210"/>
    </row>
    <row r="91" spans="1:17" ht="10" customHeight="1">
      <c r="A91" s="138">
        <v>5.2009999999999996</v>
      </c>
      <c r="B91" s="180" t="s">
        <v>20</v>
      </c>
      <c r="C91" s="181"/>
      <c r="D91" s="182"/>
      <c r="E91" s="180" t="s">
        <v>149</v>
      </c>
      <c r="F91" s="181"/>
      <c r="G91" s="181"/>
      <c r="H91" s="182"/>
      <c r="I91" s="180" t="s">
        <v>65</v>
      </c>
      <c r="J91" s="181"/>
      <c r="K91" s="181"/>
      <c r="L91" s="182"/>
      <c r="M91" s="230">
        <v>160</v>
      </c>
      <c r="N91" s="231"/>
      <c r="O91" s="29"/>
      <c r="P91" s="209">
        <f t="shared" si="2"/>
        <v>0</v>
      </c>
      <c r="Q91" s="210"/>
    </row>
    <row r="92" spans="1:17" ht="10" customHeight="1">
      <c r="A92" s="138">
        <v>5.202</v>
      </c>
      <c r="B92" s="180" t="s">
        <v>85</v>
      </c>
      <c r="C92" s="181"/>
      <c r="D92" s="182"/>
      <c r="E92" s="180" t="s">
        <v>79</v>
      </c>
      <c r="F92" s="181"/>
      <c r="G92" s="181"/>
      <c r="H92" s="182"/>
      <c r="I92" s="180" t="s">
        <v>155</v>
      </c>
      <c r="J92" s="181"/>
      <c r="K92" s="181"/>
      <c r="L92" s="182"/>
      <c r="M92" s="230">
        <v>136</v>
      </c>
      <c r="N92" s="231"/>
      <c r="O92" s="29"/>
      <c r="P92" s="209">
        <f t="shared" si="2"/>
        <v>0</v>
      </c>
      <c r="Q92" s="210"/>
    </row>
    <row r="93" spans="1:17" ht="10" customHeight="1">
      <c r="A93" s="144"/>
      <c r="B93" s="61" t="s">
        <v>16</v>
      </c>
      <c r="C93" s="55"/>
      <c r="D93" s="4"/>
      <c r="E93" s="56"/>
      <c r="F93" s="56"/>
      <c r="G93" s="5"/>
      <c r="H93" s="5"/>
      <c r="I93" s="9"/>
      <c r="L93" s="5"/>
      <c r="M93" s="5"/>
      <c r="N93" s="5"/>
      <c r="O93" s="5"/>
      <c r="P93" s="232"/>
      <c r="Q93" s="233"/>
    </row>
    <row r="94" spans="1:17" ht="10" customHeight="1">
      <c r="A94" s="135">
        <v>6</v>
      </c>
      <c r="B94" s="53" t="s">
        <v>28</v>
      </c>
      <c r="C94" s="53"/>
      <c r="D94" s="14"/>
      <c r="E94" s="166" t="s">
        <v>6</v>
      </c>
      <c r="F94" s="166"/>
      <c r="G94" s="166"/>
      <c r="H94" s="166"/>
      <c r="I94" s="186" t="s">
        <v>5</v>
      </c>
      <c r="J94" s="186"/>
      <c r="K94" s="186"/>
      <c r="L94" s="186"/>
      <c r="M94" s="227" t="s">
        <v>34</v>
      </c>
      <c r="N94" s="227"/>
      <c r="O94" s="25" t="s">
        <v>2</v>
      </c>
      <c r="P94" s="209"/>
      <c r="Q94" s="210"/>
    </row>
    <row r="95" spans="1:17" ht="10" customHeight="1">
      <c r="A95" s="138">
        <v>6.202</v>
      </c>
      <c r="B95" s="180" t="s">
        <v>29</v>
      </c>
      <c r="C95" s="181"/>
      <c r="D95" s="182"/>
      <c r="E95" s="180" t="s">
        <v>74</v>
      </c>
      <c r="F95" s="181"/>
      <c r="G95" s="181"/>
      <c r="H95" s="182"/>
      <c r="I95" s="180" t="s">
        <v>36</v>
      </c>
      <c r="J95" s="181"/>
      <c r="K95" s="181"/>
      <c r="L95" s="182"/>
      <c r="M95" s="230">
        <v>176</v>
      </c>
      <c r="N95" s="231"/>
      <c r="O95" s="29"/>
      <c r="P95" s="209">
        <f t="shared" si="2"/>
        <v>0</v>
      </c>
      <c r="Q95" s="210"/>
    </row>
    <row r="96" spans="1:17" ht="10" customHeight="1">
      <c r="A96" s="144"/>
      <c r="B96" s="55" t="s">
        <v>16</v>
      </c>
      <c r="C96" s="61"/>
      <c r="D96" s="4"/>
      <c r="E96" s="56"/>
      <c r="F96" s="56"/>
      <c r="G96" s="5"/>
      <c r="H96" s="5"/>
      <c r="I96" s="9"/>
      <c r="L96" s="5"/>
      <c r="M96" s="5"/>
      <c r="N96" s="5"/>
      <c r="O96" s="5"/>
      <c r="P96" s="232"/>
      <c r="Q96" s="233"/>
    </row>
    <row r="97" spans="1:28" ht="10" customHeight="1">
      <c r="A97" s="135">
        <v>7</v>
      </c>
      <c r="B97" s="53" t="s">
        <v>27</v>
      </c>
      <c r="C97" s="53"/>
      <c r="D97" s="14"/>
      <c r="E97" s="166" t="s">
        <v>6</v>
      </c>
      <c r="F97" s="166"/>
      <c r="G97" s="166"/>
      <c r="H97" s="166"/>
      <c r="I97" s="186" t="s">
        <v>5</v>
      </c>
      <c r="J97" s="186"/>
      <c r="K97" s="186"/>
      <c r="L97" s="186"/>
      <c r="M97" s="227" t="s">
        <v>34</v>
      </c>
      <c r="N97" s="227"/>
      <c r="O97" s="25" t="s">
        <v>2</v>
      </c>
      <c r="P97" s="209"/>
      <c r="Q97" s="210"/>
    </row>
    <row r="98" spans="1:28" ht="10" customHeight="1">
      <c r="A98" s="138">
        <v>7.202</v>
      </c>
      <c r="B98" s="180" t="s">
        <v>114</v>
      </c>
      <c r="C98" s="181"/>
      <c r="D98" s="182"/>
      <c r="E98" s="180" t="s">
        <v>75</v>
      </c>
      <c r="F98" s="181"/>
      <c r="G98" s="181"/>
      <c r="H98" s="182"/>
      <c r="I98" s="180" t="s">
        <v>156</v>
      </c>
      <c r="J98" s="181"/>
      <c r="K98" s="181"/>
      <c r="L98" s="182"/>
      <c r="M98" s="230">
        <v>70</v>
      </c>
      <c r="N98" s="231"/>
      <c r="O98" s="29"/>
      <c r="P98" s="209">
        <f t="shared" si="2"/>
        <v>0</v>
      </c>
      <c r="Q98" s="210"/>
      <c r="T98" s="67"/>
      <c r="U98" s="67"/>
      <c r="V98" s="67"/>
      <c r="W98" s="67"/>
      <c r="X98" s="67"/>
      <c r="Y98" s="67"/>
      <c r="Z98" s="67"/>
      <c r="AA98" s="67"/>
      <c r="AB98" s="67"/>
    </row>
    <row r="99" spans="1:28" ht="10" customHeight="1">
      <c r="A99" s="138">
        <v>7.3019999999999996</v>
      </c>
      <c r="B99" s="180" t="s">
        <v>104</v>
      </c>
      <c r="C99" s="181"/>
      <c r="D99" s="182"/>
      <c r="E99" s="180" t="s">
        <v>62</v>
      </c>
      <c r="F99" s="181"/>
      <c r="G99" s="181"/>
      <c r="H99" s="182"/>
      <c r="I99" s="180" t="s">
        <v>101</v>
      </c>
      <c r="J99" s="181"/>
      <c r="K99" s="181"/>
      <c r="L99" s="182"/>
      <c r="M99" s="230">
        <v>40</v>
      </c>
      <c r="N99" s="231"/>
      <c r="O99" s="29"/>
      <c r="P99" s="209">
        <f t="shared" si="2"/>
        <v>0</v>
      </c>
      <c r="Q99" s="210"/>
      <c r="T99" s="68"/>
      <c r="U99" s="68"/>
      <c r="V99" s="68"/>
      <c r="W99" s="68"/>
      <c r="X99" s="68"/>
      <c r="Y99" s="68"/>
      <c r="Z99" s="68"/>
      <c r="AA99" s="68"/>
      <c r="AB99" s="68"/>
    </row>
    <row r="100" spans="1:28" ht="10" customHeight="1">
      <c r="A100" s="138">
        <v>7.3029999999999999</v>
      </c>
      <c r="B100" s="180" t="s">
        <v>63</v>
      </c>
      <c r="C100" s="181"/>
      <c r="D100" s="182"/>
      <c r="E100" s="180" t="s">
        <v>62</v>
      </c>
      <c r="F100" s="181"/>
      <c r="G100" s="181"/>
      <c r="H100" s="182"/>
      <c r="I100" s="180" t="s">
        <v>102</v>
      </c>
      <c r="J100" s="181"/>
      <c r="K100" s="181"/>
      <c r="L100" s="182"/>
      <c r="M100" s="230">
        <v>40</v>
      </c>
      <c r="N100" s="231"/>
      <c r="O100" s="29"/>
      <c r="P100" s="209">
        <f t="shared" si="2"/>
        <v>0</v>
      </c>
      <c r="Q100" s="210"/>
      <c r="T100" s="68"/>
      <c r="U100" s="68"/>
      <c r="V100" s="68"/>
      <c r="W100" s="68"/>
      <c r="X100" s="68"/>
      <c r="Y100" s="68"/>
      <c r="Z100" s="68"/>
      <c r="AA100" s="68"/>
      <c r="AB100" s="68"/>
    </row>
    <row r="101" spans="1:28" ht="10" customHeight="1">
      <c r="A101" s="144"/>
      <c r="B101" s="61" t="s">
        <v>16</v>
      </c>
      <c r="C101" s="61"/>
      <c r="D101" s="4"/>
      <c r="E101" s="56"/>
      <c r="F101" s="56"/>
      <c r="G101" s="5"/>
      <c r="H101" s="5"/>
      <c r="I101" s="9"/>
      <c r="L101" s="5"/>
      <c r="M101" s="5"/>
      <c r="N101" s="5"/>
      <c r="O101" s="5"/>
      <c r="P101" s="232"/>
      <c r="Q101" s="233"/>
      <c r="T101" s="68"/>
      <c r="U101" s="68"/>
      <c r="V101" s="68"/>
      <c r="W101" s="68"/>
      <c r="X101" s="68"/>
      <c r="Y101" s="68"/>
      <c r="Z101" s="68"/>
      <c r="AA101" s="68"/>
      <c r="AB101" s="68"/>
    </row>
    <row r="102" spans="1:28" ht="10" customHeight="1">
      <c r="A102" s="135">
        <v>8</v>
      </c>
      <c r="B102" s="53" t="s">
        <v>7</v>
      </c>
      <c r="C102" s="53"/>
      <c r="D102" s="14"/>
      <c r="E102" s="166" t="s">
        <v>6</v>
      </c>
      <c r="F102" s="166"/>
      <c r="G102" s="166"/>
      <c r="H102" s="166"/>
      <c r="I102" s="186" t="s">
        <v>5</v>
      </c>
      <c r="J102" s="186"/>
      <c r="K102" s="186"/>
      <c r="L102" s="186"/>
      <c r="M102" s="227" t="s">
        <v>34</v>
      </c>
      <c r="N102" s="227"/>
      <c r="O102" s="25" t="s">
        <v>2</v>
      </c>
      <c r="P102" s="209"/>
      <c r="Q102" s="210"/>
      <c r="T102" s="69"/>
      <c r="U102" s="69"/>
      <c r="V102" s="69"/>
      <c r="W102" s="69"/>
      <c r="X102" s="69"/>
      <c r="Y102" s="69"/>
      <c r="Z102" s="69"/>
      <c r="AA102" s="69"/>
      <c r="AB102" s="69"/>
    </row>
    <row r="103" spans="1:28" ht="10" customHeight="1">
      <c r="A103" s="138">
        <v>8.3010000000000002</v>
      </c>
      <c r="B103" s="180" t="s">
        <v>21</v>
      </c>
      <c r="C103" s="181"/>
      <c r="D103" s="182"/>
      <c r="E103" s="180" t="s">
        <v>76</v>
      </c>
      <c r="F103" s="181"/>
      <c r="G103" s="181"/>
      <c r="H103" s="182"/>
      <c r="I103" s="180" t="s">
        <v>90</v>
      </c>
      <c r="J103" s="181"/>
      <c r="K103" s="181"/>
      <c r="L103" s="182"/>
      <c r="M103" s="228">
        <v>48</v>
      </c>
      <c r="N103" s="229"/>
      <c r="O103" s="29"/>
      <c r="P103" s="209">
        <f t="shared" si="2"/>
        <v>0</v>
      </c>
      <c r="Q103" s="210"/>
      <c r="T103" s="68"/>
      <c r="U103" s="68"/>
      <c r="V103" s="68"/>
      <c r="W103" s="68"/>
      <c r="X103" s="68"/>
      <c r="Y103" s="68"/>
      <c r="Z103" s="68"/>
      <c r="AA103" s="68"/>
      <c r="AB103" s="68"/>
    </row>
    <row r="104" spans="1:28" ht="10" customHeight="1">
      <c r="A104" s="138">
        <v>8.3019999999999996</v>
      </c>
      <c r="B104" s="180" t="s">
        <v>80</v>
      </c>
      <c r="C104" s="181"/>
      <c r="D104" s="182"/>
      <c r="E104" s="180" t="s">
        <v>76</v>
      </c>
      <c r="F104" s="181"/>
      <c r="G104" s="181"/>
      <c r="H104" s="182"/>
      <c r="I104" s="180" t="s">
        <v>90</v>
      </c>
      <c r="J104" s="181"/>
      <c r="K104" s="181"/>
      <c r="L104" s="182"/>
      <c r="M104" s="228">
        <v>48</v>
      </c>
      <c r="N104" s="229"/>
      <c r="O104" s="29"/>
      <c r="P104" s="209">
        <f t="shared" si="2"/>
        <v>0</v>
      </c>
      <c r="Q104" s="210"/>
      <c r="T104" s="68"/>
      <c r="U104" s="68"/>
      <c r="V104" s="68"/>
      <c r="W104" s="68"/>
      <c r="X104" s="68"/>
      <c r="Y104" s="68"/>
      <c r="Z104" s="68"/>
      <c r="AA104" s="68"/>
      <c r="AB104" s="68"/>
    </row>
    <row r="105" spans="1:28" ht="10" customHeight="1">
      <c r="A105" s="138">
        <v>8.4009999999999998</v>
      </c>
      <c r="B105" s="180" t="s">
        <v>33</v>
      </c>
      <c r="C105" s="181"/>
      <c r="D105" s="182"/>
      <c r="E105" s="180" t="s">
        <v>82</v>
      </c>
      <c r="F105" s="181"/>
      <c r="G105" s="181"/>
      <c r="H105" s="182"/>
      <c r="I105" s="180" t="s">
        <v>81</v>
      </c>
      <c r="J105" s="181"/>
      <c r="K105" s="181"/>
      <c r="L105" s="182"/>
      <c r="M105" s="228">
        <v>64</v>
      </c>
      <c r="N105" s="229"/>
      <c r="O105" s="29"/>
      <c r="P105" s="209">
        <f t="shared" si="2"/>
        <v>0</v>
      </c>
      <c r="Q105" s="210"/>
      <c r="T105" s="68"/>
      <c r="U105" s="68"/>
      <c r="V105" s="68"/>
      <c r="W105" s="68"/>
      <c r="X105" s="68"/>
      <c r="Y105" s="68"/>
      <c r="Z105" s="68"/>
      <c r="AA105" s="68"/>
      <c r="AB105" s="68"/>
    </row>
    <row r="106" spans="1:28" ht="10" customHeight="1">
      <c r="A106" s="138">
        <v>8.4009999999999998</v>
      </c>
      <c r="B106" s="180" t="s">
        <v>113</v>
      </c>
      <c r="C106" s="181"/>
      <c r="D106" s="182"/>
      <c r="E106" s="183" t="s">
        <v>82</v>
      </c>
      <c r="F106" s="184"/>
      <c r="G106" s="184"/>
      <c r="H106" s="185"/>
      <c r="I106" s="180" t="s">
        <v>81</v>
      </c>
      <c r="J106" s="181"/>
      <c r="K106" s="181"/>
      <c r="L106" s="182"/>
      <c r="M106" s="228">
        <v>40</v>
      </c>
      <c r="N106" s="229"/>
      <c r="O106" s="29"/>
      <c r="P106" s="209">
        <f t="shared" si="2"/>
        <v>0</v>
      </c>
      <c r="Q106" s="210"/>
      <c r="T106" s="68"/>
      <c r="U106" s="68"/>
      <c r="V106" s="68"/>
      <c r="W106" s="68"/>
      <c r="X106" s="68"/>
      <c r="Y106" s="68"/>
      <c r="Z106" s="68"/>
      <c r="AA106" s="68"/>
      <c r="AB106" s="68"/>
    </row>
    <row r="107" spans="1:28" ht="10" customHeight="1">
      <c r="A107" s="3"/>
      <c r="B107" s="173" t="s">
        <v>16</v>
      </c>
      <c r="C107" s="173"/>
      <c r="D107" s="10"/>
      <c r="E107" s="174"/>
      <c r="F107" s="174"/>
      <c r="G107" s="63"/>
      <c r="H107" s="64"/>
      <c r="I107" s="5"/>
      <c r="T107" s="68"/>
      <c r="U107" s="68"/>
      <c r="V107" s="68"/>
      <c r="W107" s="68"/>
      <c r="X107" s="68"/>
      <c r="Y107" s="68"/>
      <c r="Z107" s="68"/>
      <c r="AA107" s="68"/>
      <c r="AB107" s="68"/>
    </row>
    <row r="108" spans="1:28" ht="12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112"/>
      <c r="O108" s="113"/>
      <c r="P108" s="164"/>
      <c r="Q108" s="165"/>
    </row>
    <row r="109" spans="1:28" ht="12" customHeight="1">
      <c r="A109" s="287" t="s">
        <v>9</v>
      </c>
      <c r="B109" s="287"/>
      <c r="C109" s="287"/>
      <c r="D109" s="287"/>
      <c r="E109" s="67"/>
      <c r="F109" s="67"/>
      <c r="G109" s="67"/>
      <c r="H109" s="67"/>
      <c r="I109" s="67"/>
      <c r="J109" s="67"/>
      <c r="K109" s="67"/>
      <c r="L109" s="67"/>
      <c r="M109" s="125" t="s">
        <v>8</v>
      </c>
      <c r="N109" s="125"/>
      <c r="O109" s="288">
        <f>SUM(O53,P55:Q67,P70:Q78,P81:Q82,P85:Q86,P89:Q92,P95,P98:Q100,P103:Q106)</f>
        <v>0</v>
      </c>
      <c r="P109" s="289"/>
      <c r="Q109" s="290"/>
    </row>
    <row r="110" spans="1:28" ht="12" customHeight="1">
      <c r="A110" s="257" t="s">
        <v>87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145"/>
      <c r="O110" s="38"/>
      <c r="P110" s="37"/>
      <c r="Q110" s="37"/>
    </row>
    <row r="111" spans="1:28" ht="12" customHeight="1">
      <c r="A111" s="257" t="s">
        <v>88</v>
      </c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126" t="s">
        <v>167</v>
      </c>
      <c r="N111" s="126"/>
      <c r="O111" s="203">
        <f>SUM(O109/100*8.1)</f>
        <v>0</v>
      </c>
      <c r="P111" s="204"/>
      <c r="Q111" s="291"/>
    </row>
    <row r="112" spans="1:28" ht="12" customHeight="1">
      <c r="A112" s="257" t="s">
        <v>95</v>
      </c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31" t="s">
        <v>105</v>
      </c>
      <c r="N112" s="31"/>
      <c r="O112" s="31"/>
      <c r="P112" s="32">
        <f>ROUND(O111*2,1)/2</f>
        <v>0</v>
      </c>
      <c r="Q112" s="33">
        <f>SUM(P112-O111)</f>
        <v>0</v>
      </c>
    </row>
    <row r="113" spans="1:28" ht="12" customHeight="1">
      <c r="A113" s="295" t="s">
        <v>160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127" t="s">
        <v>162</v>
      </c>
      <c r="N113" s="127"/>
      <c r="O113" s="292">
        <f>SUM(O109+P112)</f>
        <v>0</v>
      </c>
      <c r="P113" s="293"/>
      <c r="Q113" s="294"/>
    </row>
    <row r="114" spans="1:28" ht="12" customHeight="1">
      <c r="A114" s="257" t="s">
        <v>94</v>
      </c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145"/>
    </row>
    <row r="115" spans="1:28" ht="12" customHeight="1">
      <c r="A115" s="257" t="s">
        <v>96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145"/>
    </row>
    <row r="116" spans="1:28" ht="12" customHeight="1">
      <c r="A116" s="257" t="s">
        <v>89</v>
      </c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145"/>
      <c r="T116" s="67"/>
      <c r="U116" s="67"/>
      <c r="V116" s="67"/>
      <c r="W116" s="67"/>
      <c r="X116" s="67"/>
      <c r="Y116" s="67"/>
      <c r="Z116" s="67"/>
      <c r="AA116" s="67"/>
      <c r="AB116" s="67"/>
    </row>
    <row r="117" spans="1:28" ht="12" customHeight="1">
      <c r="A117" s="257" t="s">
        <v>161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145"/>
      <c r="T117" s="68"/>
      <c r="U117" s="68"/>
      <c r="V117" s="68"/>
      <c r="W117" s="68"/>
      <c r="X117" s="68"/>
      <c r="Y117" s="68"/>
      <c r="Z117" s="68"/>
      <c r="AA117" s="68"/>
      <c r="AB117" s="68"/>
    </row>
    <row r="118" spans="1:28" ht="12" customHeight="1">
      <c r="A118" s="257" t="s">
        <v>93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145"/>
      <c r="T118" s="68"/>
      <c r="U118" s="68"/>
      <c r="V118" s="68"/>
      <c r="W118" s="68"/>
      <c r="X118" s="68"/>
      <c r="Y118" s="68"/>
      <c r="Z118" s="68"/>
      <c r="AA118" s="68"/>
      <c r="AB118" s="68"/>
    </row>
    <row r="119" spans="1:28" ht="12" customHeight="1">
      <c r="A119" s="114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T119" s="68"/>
      <c r="U119" s="68"/>
      <c r="V119" s="68"/>
      <c r="W119" s="68"/>
      <c r="X119" s="68"/>
      <c r="Y119" s="68"/>
      <c r="Z119" s="68"/>
      <c r="AA119" s="68"/>
      <c r="AB119" s="68"/>
    </row>
    <row r="120" spans="1:28" ht="12" customHeight="1">
      <c r="A120" s="114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T120" s="68"/>
      <c r="U120" s="68"/>
      <c r="V120" s="68"/>
      <c r="W120" s="68"/>
      <c r="X120" s="68"/>
      <c r="Y120" s="68"/>
      <c r="Z120" s="68"/>
      <c r="AA120" s="68"/>
      <c r="AB120" s="68"/>
    </row>
    <row r="121" spans="1:28" ht="12" customHeight="1">
      <c r="A121" s="114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T121" s="68"/>
      <c r="U121" s="68"/>
      <c r="V121" s="68"/>
      <c r="W121" s="68"/>
      <c r="X121" s="68"/>
      <c r="Y121" s="68"/>
      <c r="Z121" s="68"/>
      <c r="AA121" s="68"/>
      <c r="AB121" s="68"/>
    </row>
    <row r="122" spans="1:28">
      <c r="A122" s="68"/>
      <c r="B122" s="68"/>
      <c r="C122" s="68"/>
      <c r="D122" s="68"/>
      <c r="E122" s="68"/>
      <c r="F122" s="68"/>
      <c r="G122" s="68"/>
      <c r="H122" s="68"/>
      <c r="I122" s="68"/>
      <c r="J122" s="23"/>
      <c r="K122" s="23"/>
      <c r="L122" s="73"/>
      <c r="M122" s="148"/>
      <c r="N122" s="148"/>
      <c r="O122" s="148"/>
      <c r="P122" s="148"/>
      <c r="Q122" s="148"/>
      <c r="T122" s="68"/>
      <c r="U122" s="68"/>
      <c r="V122" s="68"/>
      <c r="W122" s="68"/>
      <c r="X122" s="68"/>
      <c r="Y122" s="68"/>
      <c r="Z122" s="68"/>
      <c r="AA122" s="68"/>
      <c r="AB122" s="68"/>
    </row>
    <row r="123" spans="1:28">
      <c r="A123" s="13"/>
      <c r="B123" s="16"/>
      <c r="C123" s="16"/>
      <c r="D123" s="16"/>
      <c r="E123" s="16"/>
      <c r="F123" s="16"/>
      <c r="G123" s="12"/>
      <c r="H123" s="13"/>
      <c r="I123" s="22"/>
      <c r="J123" s="23"/>
      <c r="K123" s="23"/>
      <c r="L123" s="73"/>
      <c r="M123" s="148"/>
      <c r="N123" s="148"/>
      <c r="O123" s="148"/>
      <c r="P123" s="148"/>
      <c r="Q123" s="148"/>
      <c r="T123" s="69"/>
      <c r="U123" s="69"/>
      <c r="V123" s="69"/>
      <c r="W123" s="69"/>
      <c r="X123" s="69"/>
      <c r="Y123" s="69"/>
      <c r="Z123" s="69"/>
      <c r="AA123" s="69"/>
      <c r="AB123" s="69"/>
    </row>
    <row r="124" spans="1:28" s="66" customFormat="1" ht="14.25" customHeight="1">
      <c r="A124" s="71" t="s">
        <v>10</v>
      </c>
      <c r="B124" s="147"/>
      <c r="C124" s="147"/>
      <c r="D124" s="147"/>
      <c r="E124" s="219" t="s">
        <v>103</v>
      </c>
      <c r="F124" s="219"/>
      <c r="G124" s="146"/>
      <c r="H124" s="146"/>
      <c r="I124" s="146"/>
      <c r="J124" s="146"/>
      <c r="K124" s="89" t="s">
        <v>11</v>
      </c>
      <c r="L124" s="90"/>
      <c r="M124" s="149"/>
      <c r="N124" s="149"/>
      <c r="O124" s="149"/>
      <c r="P124" s="149"/>
      <c r="Q124" s="149"/>
      <c r="T124" s="72"/>
      <c r="U124" s="72"/>
      <c r="V124" s="72"/>
      <c r="W124" s="72"/>
      <c r="X124" s="72"/>
      <c r="Y124" s="72"/>
      <c r="Z124" s="72"/>
      <c r="AA124" s="72"/>
      <c r="AB124" s="72"/>
    </row>
    <row r="125" spans="1:28">
      <c r="A125" s="23"/>
      <c r="B125" s="23"/>
      <c r="C125" s="23"/>
      <c r="D125" s="8"/>
      <c r="E125" s="6"/>
      <c r="F125" s="6"/>
      <c r="G125" s="8"/>
      <c r="H125" s="6"/>
      <c r="I125" s="7"/>
      <c r="T125" s="68"/>
      <c r="U125" s="68"/>
      <c r="V125" s="68"/>
      <c r="W125" s="68"/>
      <c r="X125" s="68"/>
      <c r="Y125" s="68"/>
      <c r="Z125" s="68"/>
      <c r="AA125" s="68"/>
      <c r="AB125" s="68"/>
    </row>
  </sheetData>
  <sheetProtection algorithmName="SHA-512" hashValue="oQYNtkwqdGvmETefvXwIld/pVXxllMi07Vy7uai4ydA1xp5pkZyGrevlko3bDK0xAAq+IOBAgs10m94OUoSHrA==" saltValue="7bem0KT3QzKagtf9WaCbHQ==" spinCount="100000" sheet="1" selectLockedCells="1"/>
  <mergeCells count="331">
    <mergeCell ref="A109:D109"/>
    <mergeCell ref="A118:L118"/>
    <mergeCell ref="O109:Q109"/>
    <mergeCell ref="O111:Q111"/>
    <mergeCell ref="O113:Q113"/>
    <mergeCell ref="M63:N63"/>
    <mergeCell ref="M64:N64"/>
    <mergeCell ref="M65:N65"/>
    <mergeCell ref="M66:N66"/>
    <mergeCell ref="A110:L110"/>
    <mergeCell ref="A111:L111"/>
    <mergeCell ref="A112:L112"/>
    <mergeCell ref="A113:L113"/>
    <mergeCell ref="B63:D63"/>
    <mergeCell ref="B64:D64"/>
    <mergeCell ref="B65:D65"/>
    <mergeCell ref="B66:D66"/>
    <mergeCell ref="B67:D67"/>
    <mergeCell ref="B76:D76"/>
    <mergeCell ref="B77:D77"/>
    <mergeCell ref="B78:D78"/>
    <mergeCell ref="E76:H76"/>
    <mergeCell ref="E77:H77"/>
    <mergeCell ref="E78:H78"/>
    <mergeCell ref="B59:D59"/>
    <mergeCell ref="B60:D60"/>
    <mergeCell ref="B61:D61"/>
    <mergeCell ref="B62:D62"/>
    <mergeCell ref="M57:N57"/>
    <mergeCell ref="A51:B51"/>
    <mergeCell ref="H48:Q49"/>
    <mergeCell ref="A48:G49"/>
    <mergeCell ref="I51:K51"/>
    <mergeCell ref="C51:G51"/>
    <mergeCell ref="L51:M51"/>
    <mergeCell ref="N51:Q51"/>
    <mergeCell ref="P55:Q55"/>
    <mergeCell ref="M54:N54"/>
    <mergeCell ref="P54:Q54"/>
    <mergeCell ref="M55:N55"/>
    <mergeCell ref="I54:L54"/>
    <mergeCell ref="M56:N56"/>
    <mergeCell ref="M58:N58"/>
    <mergeCell ref="M59:N59"/>
    <mergeCell ref="M60:N60"/>
    <mergeCell ref="M61:N61"/>
    <mergeCell ref="M62:N62"/>
    <mergeCell ref="I59:L59"/>
    <mergeCell ref="B89:D89"/>
    <mergeCell ref="B90:D90"/>
    <mergeCell ref="B91:D91"/>
    <mergeCell ref="B92:D92"/>
    <mergeCell ref="E89:H89"/>
    <mergeCell ref="E90:H90"/>
    <mergeCell ref="E91:H91"/>
    <mergeCell ref="E92:H92"/>
    <mergeCell ref="A114:L114"/>
    <mergeCell ref="I89:L89"/>
    <mergeCell ref="I90:L90"/>
    <mergeCell ref="I91:L91"/>
    <mergeCell ref="I92:L92"/>
    <mergeCell ref="I94:L94"/>
    <mergeCell ref="E94:H94"/>
    <mergeCell ref="B95:D95"/>
    <mergeCell ref="E95:H95"/>
    <mergeCell ref="I95:L95"/>
    <mergeCell ref="I97:L97"/>
    <mergeCell ref="E97:H97"/>
    <mergeCell ref="B98:D98"/>
    <mergeCell ref="B99:D99"/>
    <mergeCell ref="B100:D100"/>
    <mergeCell ref="E98:H98"/>
    <mergeCell ref="A115:L115"/>
    <mergeCell ref="A116:L116"/>
    <mergeCell ref="A117:L117"/>
    <mergeCell ref="H2:Q2"/>
    <mergeCell ref="A2:G2"/>
    <mergeCell ref="A4:G4"/>
    <mergeCell ref="H4:K4"/>
    <mergeCell ref="L4:Q4"/>
    <mergeCell ref="A5:G5"/>
    <mergeCell ref="A7:G7"/>
    <mergeCell ref="A9:G9"/>
    <mergeCell ref="A38:J38"/>
    <mergeCell ref="A35:J35"/>
    <mergeCell ref="A36:J36"/>
    <mergeCell ref="K36:K37"/>
    <mergeCell ref="A37:C37"/>
    <mergeCell ref="A21:Q21"/>
    <mergeCell ref="L22:M22"/>
    <mergeCell ref="A22:K22"/>
    <mergeCell ref="O22:Q22"/>
    <mergeCell ref="A12:Q12"/>
    <mergeCell ref="A11:G11"/>
    <mergeCell ref="H5:K5"/>
    <mergeCell ref="L5:Q5"/>
    <mergeCell ref="A6:G6"/>
    <mergeCell ref="A8:G8"/>
    <mergeCell ref="A10:G10"/>
    <mergeCell ref="H6:Q6"/>
    <mergeCell ref="H8:Q8"/>
    <mergeCell ref="H10:Q10"/>
    <mergeCell ref="A29:J29"/>
    <mergeCell ref="A30:J30"/>
    <mergeCell ref="A23:J23"/>
    <mergeCell ref="K23:M23"/>
    <mergeCell ref="A13:I13"/>
    <mergeCell ref="J13:Q14"/>
    <mergeCell ref="L25:M25"/>
    <mergeCell ref="L26:M26"/>
    <mergeCell ref="L27:M27"/>
    <mergeCell ref="L28:M28"/>
    <mergeCell ref="A25:K25"/>
    <mergeCell ref="A26:K26"/>
    <mergeCell ref="A27:K27"/>
    <mergeCell ref="A28:K28"/>
    <mergeCell ref="H7:Q7"/>
    <mergeCell ref="H9:Q9"/>
    <mergeCell ref="H11:Q11"/>
    <mergeCell ref="M99:N99"/>
    <mergeCell ref="M100:N100"/>
    <mergeCell ref="M78:N78"/>
    <mergeCell ref="M80:N80"/>
    <mergeCell ref="M81:N81"/>
    <mergeCell ref="M82:N82"/>
    <mergeCell ref="M84:N84"/>
    <mergeCell ref="M85:N85"/>
    <mergeCell ref="M86:N86"/>
    <mergeCell ref="M88:N88"/>
    <mergeCell ref="M89:N89"/>
    <mergeCell ref="M97:N97"/>
    <mergeCell ref="M98:N98"/>
    <mergeCell ref="P66:Q66"/>
    <mergeCell ref="P67:Q67"/>
    <mergeCell ref="P68:Q68"/>
    <mergeCell ref="P69:Q69"/>
    <mergeCell ref="P70:Q70"/>
    <mergeCell ref="P71:Q71"/>
    <mergeCell ref="P72:Q72"/>
    <mergeCell ref="P73:Q73"/>
    <mergeCell ref="M90:N90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67:N67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101:Q101"/>
    <mergeCell ref="P102:Q102"/>
    <mergeCell ref="P103:Q103"/>
    <mergeCell ref="P104:Q104"/>
    <mergeCell ref="P105:Q105"/>
    <mergeCell ref="P106:Q106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L31:M31"/>
    <mergeCell ref="L32:M32"/>
    <mergeCell ref="L36:M37"/>
    <mergeCell ref="N36:N37"/>
    <mergeCell ref="E124:F124"/>
    <mergeCell ref="A14:I14"/>
    <mergeCell ref="A16:I16"/>
    <mergeCell ref="A18:I18"/>
    <mergeCell ref="A20:I20"/>
    <mergeCell ref="A19:I19"/>
    <mergeCell ref="A17:I17"/>
    <mergeCell ref="A15:I15"/>
    <mergeCell ref="L41:M41"/>
    <mergeCell ref="L42:M42"/>
    <mergeCell ref="L43:M43"/>
    <mergeCell ref="M102:N102"/>
    <mergeCell ref="M103:N103"/>
    <mergeCell ref="M104:N104"/>
    <mergeCell ref="M105:N105"/>
    <mergeCell ref="M106:N106"/>
    <mergeCell ref="M91:N91"/>
    <mergeCell ref="M92:N92"/>
    <mergeCell ref="M94:N94"/>
    <mergeCell ref="M95:N95"/>
    <mergeCell ref="E63:H63"/>
    <mergeCell ref="E64:H64"/>
    <mergeCell ref="E65:H65"/>
    <mergeCell ref="E66:H66"/>
    <mergeCell ref="E67:H67"/>
    <mergeCell ref="O45:Q45"/>
    <mergeCell ref="B55:D55"/>
    <mergeCell ref="B56:D56"/>
    <mergeCell ref="B57:D57"/>
    <mergeCell ref="B58:D58"/>
    <mergeCell ref="I55:L55"/>
    <mergeCell ref="I56:L56"/>
    <mergeCell ref="I57:L57"/>
    <mergeCell ref="I58:L58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I60:L60"/>
    <mergeCell ref="I61:L61"/>
    <mergeCell ref="I62:L62"/>
    <mergeCell ref="I63:L63"/>
    <mergeCell ref="I64:L64"/>
    <mergeCell ref="I65:L65"/>
    <mergeCell ref="I66:L66"/>
    <mergeCell ref="I67:L67"/>
    <mergeCell ref="I69:L69"/>
    <mergeCell ref="B68:F68"/>
    <mergeCell ref="C70:D70"/>
    <mergeCell ref="B71:D71"/>
    <mergeCell ref="B72:D72"/>
    <mergeCell ref="B73:D73"/>
    <mergeCell ref="B74:D74"/>
    <mergeCell ref="B75:D75"/>
    <mergeCell ref="E70:H70"/>
    <mergeCell ref="E71:H71"/>
    <mergeCell ref="E72:H72"/>
    <mergeCell ref="E73:H73"/>
    <mergeCell ref="E74:H74"/>
    <mergeCell ref="E75:H75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80:L80"/>
    <mergeCell ref="I81:L81"/>
    <mergeCell ref="I82:L82"/>
    <mergeCell ref="E81:H81"/>
    <mergeCell ref="E82:H82"/>
    <mergeCell ref="B81:D81"/>
    <mergeCell ref="B82:D82"/>
    <mergeCell ref="E80:H80"/>
    <mergeCell ref="B79:C79"/>
    <mergeCell ref="E79:F79"/>
    <mergeCell ref="I84:L84"/>
    <mergeCell ref="E84:H84"/>
    <mergeCell ref="I85:L85"/>
    <mergeCell ref="I86:L86"/>
    <mergeCell ref="E86:H86"/>
    <mergeCell ref="E85:H85"/>
    <mergeCell ref="B85:D85"/>
    <mergeCell ref="B86:D86"/>
    <mergeCell ref="I88:L88"/>
    <mergeCell ref="E88:H88"/>
    <mergeCell ref="O41:Q41"/>
    <mergeCell ref="O42:Q42"/>
    <mergeCell ref="O43:Q43"/>
    <mergeCell ref="M53:N53"/>
    <mergeCell ref="A45:J45"/>
    <mergeCell ref="B105:D105"/>
    <mergeCell ref="B106:D106"/>
    <mergeCell ref="E103:H103"/>
    <mergeCell ref="E104:H104"/>
    <mergeCell ref="E105:H105"/>
    <mergeCell ref="E106:H106"/>
    <mergeCell ref="I103:L103"/>
    <mergeCell ref="I104:L104"/>
    <mergeCell ref="I105:L105"/>
    <mergeCell ref="I106:L106"/>
    <mergeCell ref="E99:H99"/>
    <mergeCell ref="E100:H100"/>
    <mergeCell ref="I98:L98"/>
    <mergeCell ref="I99:L99"/>
    <mergeCell ref="I100:L100"/>
    <mergeCell ref="I102:L102"/>
    <mergeCell ref="E102:H102"/>
    <mergeCell ref="B103:D103"/>
    <mergeCell ref="B104:D104"/>
    <mergeCell ref="G124:J124"/>
    <mergeCell ref="B124:D124"/>
    <mergeCell ref="M122:Q124"/>
    <mergeCell ref="A24:K24"/>
    <mergeCell ref="A31:K31"/>
    <mergeCell ref="A32:K33"/>
    <mergeCell ref="A34:K34"/>
    <mergeCell ref="A41:K41"/>
    <mergeCell ref="A42:K42"/>
    <mergeCell ref="A43:K43"/>
    <mergeCell ref="A39:K40"/>
    <mergeCell ref="P108:Q108"/>
    <mergeCell ref="E69:H69"/>
    <mergeCell ref="L45:N45"/>
    <mergeCell ref="O25:Q25"/>
    <mergeCell ref="O26:Q26"/>
    <mergeCell ref="O27:Q27"/>
    <mergeCell ref="O28:Q28"/>
    <mergeCell ref="O53:Q53"/>
    <mergeCell ref="B107:C107"/>
    <mergeCell ref="E107:F107"/>
    <mergeCell ref="O31:Q31"/>
    <mergeCell ref="O32:Q32"/>
    <mergeCell ref="O36:Q37"/>
  </mergeCells>
  <hyperlinks>
    <hyperlink ref="J20" r:id="rId1" xr:uid="{470DD16D-2B55-4078-BC65-289757BE53E1}"/>
    <hyperlink ref="J18" r:id="rId2" xr:uid="{417EA998-D299-44FE-A363-D5382DF7336D}"/>
  </hyperlinks>
  <pageMargins left="0.23622047244094491" right="0.11811023622047245" top="0.19685039370078741" bottom="0.19685039370078741" header="0.31496062992125984" footer="0.31496062992125984"/>
  <pageSetup paperSize="9" orientation="portrait" r:id="rId3"/>
  <ignoredErrors>
    <ignoredError sqref="M51 C51 O53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Bestellformular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Ilvana Weber</dc:creator>
  <cp:lastModifiedBy>Bernd Link</cp:lastModifiedBy>
  <cp:lastPrinted>2023-08-17T12:44:05Z</cp:lastPrinted>
  <dcterms:created xsi:type="dcterms:W3CDTF">2011-09-13T11:51:57Z</dcterms:created>
  <dcterms:modified xsi:type="dcterms:W3CDTF">2024-02-13T09:45:36Z</dcterms:modified>
</cp:coreProperties>
</file>